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<sst xmlns="http://schemas.openxmlformats.org/spreadsheetml/2006/main" count="788" uniqueCount="564">
  <si>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</si>
  <si>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</si>
  <si>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</si>
  <si>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</si>
  <si>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</si>
  <si>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</si>
  <si>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</si>
  <si>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</si>
  <si>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</si>
  <si>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</si>
  <si>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</si>
  <si>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</si>
  <si>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</si>
  <si>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</si>
  <si>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</si>
  <si>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</si>
  <si>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</si>
  <si>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951 1001 9991005 321 260</t>
  </si>
  <si>
    <t>951 1001 9991005 321 000</t>
  </si>
  <si>
    <t>951 1001 9991005 320 000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</si>
  <si>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</si>
  <si>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</si>
  <si>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</si>
  <si>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</si>
  <si>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</si>
  <si>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</si>
  <si>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</si>
  <si>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</si>
  <si>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</si>
  <si>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</si>
  <si>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</si>
  <si>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</si>
  <si>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</si>
  <si>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</si>
  <si>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</si>
  <si>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</si>
  <si>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</si>
  <si>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</si>
  <si>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</si>
  <si>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</si>
  <si>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-455884,53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</si>
  <si>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</si>
  <si>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</si>
  <si>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</si>
  <si>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</si>
  <si>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</si>
  <si>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</si>
  <si>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</si>
  <si>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</si>
  <si>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</si>
  <si>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</si>
  <si>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</si>
  <si>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</si>
  <si>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</si>
  <si>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</si>
  <si>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</si>
  <si>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</si>
  <si>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</si>
  <si>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</si>
  <si>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</si>
  <si>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</si>
  <si>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</si>
  <si>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</si>
  <si>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</si>
  <si>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</si>
  <si>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</si>
  <si>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</si>
  <si>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</si>
  <si>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</si>
  <si>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</si>
  <si>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</si>
  <si>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октября</t>
  </si>
  <si>
    <t>05.10.2015г.</t>
  </si>
  <si>
    <t>951 1001 9991005 321 263</t>
  </si>
  <si>
    <t>951 0113 0222162 244 226</t>
  </si>
  <si>
    <t>05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</si>
  <si>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</si>
  <si>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</si>
  <si>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</si>
  <si>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</si>
  <si>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</si>
  <si>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</si>
  <si>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</si>
  <si>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</si>
  <si>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</si>
  <si>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</si>
  <si>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</si>
  <si>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</si>
  <si>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</si>
  <si>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</si>
  <si>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</si>
  <si>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</si>
  <si>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</si>
  <si>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</si>
  <si>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</si>
  <si>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</si>
  <si>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</si>
  <si>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</si>
  <si>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182 1 06 06030 00 0000 110</t>
  </si>
  <si>
    <t>182 1 05 010 21 01 3000 110</t>
  </si>
  <si>
    <t>182 1 05 01012 01 0000 110</t>
  </si>
  <si>
    <t>182 1 05 01012 01 1000 110</t>
  </si>
  <si>
    <t>182 1 05 01011 01 3000 110</t>
  </si>
  <si>
    <t>182 1 01 02030 01 2100 110</t>
  </si>
  <si>
    <t>951 0503 0122301 244 300</t>
  </si>
  <si>
    <t>951 0503 0122301 244 310</t>
  </si>
  <si>
    <t>951 0113 9999010 320 000</t>
  </si>
  <si>
    <t>Социальные выплаты гражданам, кроме публичных нормативных социальных выплат</t>
  </si>
  <si>
    <t>Пособие и компенсации гражданам и иные социальные выплаты, кроме публичных нормативных обязательств</t>
  </si>
  <si>
    <t>951 0113 9999010 321 000</t>
  </si>
  <si>
    <t>951 0502 0122302 244 340</t>
  </si>
  <si>
    <t>951 0502 0122302 244 300</t>
  </si>
  <si>
    <t>Доходы от продажи материальных и нематериальных активов</t>
  </si>
  <si>
    <t>951 1 14 00000 00 0000 000</t>
  </si>
  <si>
    <t>182 1 01 02020 01 4000 110</t>
  </si>
  <si>
    <t>182 1 01 02020 01 2000 110</t>
  </si>
  <si>
    <t>182 1 01 02020 01 2100 110</t>
  </si>
  <si>
    <t>182 1 01 02020 01 1000 110</t>
  </si>
  <si>
    <t>951 0113 9999010 321 262</t>
  </si>
  <si>
    <t>Пособие по социальной помощи населению</t>
  </si>
  <si>
    <t>951 0409 0712240 244 300</t>
  </si>
  <si>
    <t>951 1 14 02053 10 0000 410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</si>
  <si>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</si>
  <si>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Софинансирование на повышение заработной платы работникам муниципальных учреждениям культуры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</si>
  <si>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951 0801 0410385 000 000</t>
  </si>
  <si>
    <t>Субсидии бюджетным учреждениям на финансирование обеспечение государственного (муниципального) задания на оказание государственных (муниципальных) услуг (выполнение работ</t>
  </si>
  <si>
    <t>951 0801 0410385 611 000</t>
  </si>
  <si>
    <t>951 0801 0410385 611 240</t>
  </si>
  <si>
    <t>951 0801 0410385 611 241</t>
  </si>
  <si>
    <t>Расходы на софинансирование повышения заработной платы работникам муниципальных учреждений Красноярского сельского поселения, осуществляемые за счет межбюджетных трансфертов из бюджета Цимлянского района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</si>
  <si>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951 0801 0417385 000 000</t>
  </si>
  <si>
    <t>Субсидии бюджетным учреждениям на финансировое обеспечение государственного (муниципального) задания на оказание государственных (муниципальных) услуг (выполнение работ)</t>
  </si>
  <si>
    <t>951 0801 0417385 611 000</t>
  </si>
  <si>
    <t>951 0801 0417385 611 240</t>
  </si>
  <si>
    <t>951 0801 0417385 611 241</t>
  </si>
  <si>
    <t>Иные межбюджетные трансферты, предоставляемые из резервного фонда Правительства РО для администрации Красноярского сельского поселения на приобретения оборудования для муниципального бюджетного учреждения культуры Красноярского сельского поселения "Центральный Дом культуры"</t>
  </si>
  <si>
    <t>951 0801 0417385 244 000</t>
  </si>
  <si>
    <t>Почая закупка товаров, работ и услуг для обеспечения государственных (муниципальных) нужд</t>
  </si>
  <si>
    <t>951 0801 0419010 244 300</t>
  </si>
  <si>
    <t>951 0801 0419010 244 310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</si>
  <si>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</si>
  <si>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</si>
  <si>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</si>
  <si>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</si>
  <si>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</si>
  <si>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</si>
  <si>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</si>
  <si>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</si>
  <si>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</si>
  <si>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</si>
  <si>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</si>
  <si>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</si>
  <si>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</si>
  <si>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</si>
  <si>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</si>
  <si>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</si>
  <si>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</si>
  <si>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</si>
  <si>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</si>
  <si>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</si>
  <si>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</si>
  <si>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</si>
  <si>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</si>
  <si>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</si>
  <si>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</si>
  <si>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</si>
  <si>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</si>
  <si>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</si>
  <si>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</si>
  <si>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</si>
  <si>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</si>
  <si>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</si>
  <si>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</si>
  <si>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</si>
  <si>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</si>
  <si>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</si>
  <si>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</si>
  <si>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</si>
  <si>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</si>
  <si>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</si>
  <si>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</si>
  <si>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</si>
  <si>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</si>
  <si>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</si>
  <si>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</si>
  <si>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</si>
  <si>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</si>
  <si>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</si>
  <si>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</si>
  <si>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</si>
  <si>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</si>
  <si>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</si>
  <si>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</si>
  <si>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</si>
  <si>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</si>
  <si>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</si>
  <si>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</si>
  <si>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</si>
  <si>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</si>
  <si>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</si>
  <si>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</si>
  <si>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</si>
  <si>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</si>
  <si>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</si>
  <si>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</si>
  <si>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</si>
  <si>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</si>
  <si>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</si>
  <si>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</si>
  <si>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</si>
  <si>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</si>
  <si>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</si>
  <si>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</si>
  <si>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</si>
  <si>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</si>
  <si>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</si>
  <si>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</si>
  <si>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</si>
  <si>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</si>
  <si>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</si>
  <si>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</si>
  <si>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</si>
  <si>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</si>
  <si>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</si>
  <si>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</si>
  <si>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</si>
  <si>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</si>
  <si>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</si>
  <si>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</si>
  <si>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</si>
  <si>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</si>
  <si>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</si>
  <si>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</si>
  <si>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</si>
  <si>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</si>
  <si>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</si>
  <si>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</si>
  <si>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</si>
  <si>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</si>
  <si>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</si>
  <si>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</si>
  <si>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</si>
  <si>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</si>
  <si>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</si>
  <si>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</si>
  <si>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</si>
  <si>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</si>
  <si>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</si>
  <si>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</si>
  <si>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</si>
  <si>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</si>
  <si>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</si>
  <si>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</si>
  <si>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</si>
  <si>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</si>
  <si>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</si>
  <si>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</si>
  <si>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</si>
  <si>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</si>
  <si>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</si>
  <si>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</si>
  <si>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</si>
  <si>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</si>
  <si>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</si>
  <si>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</si>
  <si>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</si>
  <si>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</si>
  <si>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</si>
  <si>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</si>
  <si>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</si>
  <si>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</si>
  <si>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</si>
  <si>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</si>
  <si>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</si>
  <si>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</si>
  <si>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</si>
  <si>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</si>
  <si>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</si>
  <si>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</si>
  <si>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</si>
  <si>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</si>
  <si>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</si>
  <si>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</si>
  <si>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</si>
  <si>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</si>
  <si>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</si>
  <si>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</si>
  <si>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</si>
  <si>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</si>
  <si>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</si>
  <si>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</si>
  <si>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</si>
  <si>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</si>
  <si>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</si>
  <si>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</si>
  <si>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</si>
  <si>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</si>
  <si>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</si>
  <si>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</si>
  <si>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</si>
  <si>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</si>
  <si>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</si>
  <si>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</si>
  <si>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</si>
  <si>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</si>
  <si>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</si>
  <si>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</si>
  <si>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</si>
  <si>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</si>
  <si>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</si>
  <si>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</si>
  <si>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</si>
  <si>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</si>
  <si>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</si>
  <si>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</si>
  <si>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</si>
  <si>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</si>
  <si>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</si>
  <si>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</si>
  <si>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</si>
  <si>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</si>
  <si>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</si>
  <si>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</si>
  <si>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</si>
  <si>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</si>
  <si>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</si>
  <si>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</si>
  <si>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</si>
  <si>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</si>
  <si>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</si>
  <si>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</si>
  <si>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</si>
  <si>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</si>
  <si>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</si>
  <si>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</si>
  <si>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</si>
  <si>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</si>
  <si>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</si>
  <si>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</si>
  <si>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</si>
  <si>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</si>
  <si>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</si>
  <si>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</si>
  <si>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</si>
  <si>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</si>
  <si>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</si>
  <si>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</si>
  <si>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</si>
  <si>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</si>
  <si>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</si>
  <si>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</si>
  <si>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</si>
  <si>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</si>
  <si>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</si>
  <si>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</si>
  <si>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</si>
  <si>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</si>
  <si>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</si>
  <si>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</si>
  <si>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</si>
  <si>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</si>
  <si>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</si>
  <si>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</si>
  <si>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</si>
  <si>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</si>
  <si>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</si>
  <si>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</si>
  <si>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</si>
  <si>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</si>
  <si>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</si>
  <si>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</si>
  <si>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</si>
  <si>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</si>
  <si>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</si>
  <si>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</si>
  <si>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</si>
  <si>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</si>
  <si>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</si>
  <si>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</si>
  <si>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</si>
  <si>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</si>
  <si>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</si>
  <si>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</si>
  <si>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</si>
  <si>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</si>
  <si>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</si>
  <si>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</si>
  <si>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</si>
  <si>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</si>
  <si>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</si>
  <si>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</si>
  <si>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</si>
  <si>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</si>
  <si>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</si>
  <si>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</si>
  <si>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</si>
  <si>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</si>
  <si>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</si>
  <si>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</si>
  <si>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</si>
  <si>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</si>
  <si>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</si>
  <si>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</si>
  <si>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</si>
  <si>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</si>
  <si>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</si>
  <si>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</si>
  <si>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</si>
  <si>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</si>
  <si>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</si>
  <si>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</si>
  <si>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</si>
  <si>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</si>
  <si>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</si>
  <si>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</si>
  <si>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</si>
  <si>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</si>
  <si>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</si>
  <si>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</si>
  <si>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</si>
  <si>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</si>
  <si>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</si>
  <si>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</si>
  <si>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</si>
  <si>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</si>
  <si>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</si>
  <si>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</si>
  <si>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</si>
  <si>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</si>
  <si>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</si>
  <si>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</si>
  <si>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</si>
  <si>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</si>
  <si>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</si>
  <si>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</si>
  <si>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</si>
  <si>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</si>
  <si>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</si>
  <si>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</si>
  <si>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</si>
  <si>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</si>
  <si>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</si>
  <si>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</si>
  <si>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</si>
  <si>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</si>
  <si>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</si>
  <si>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</si>
  <si>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</si>
  <si>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</si>
  <si>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</si>
  <si>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</si>
  <si>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</si>
  <si>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</si>
  <si>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</si>
  <si>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</si>
  <si>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</si>
  <si>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</si>
  <si>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</si>
  <si>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</si>
  <si>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</si>
  <si>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</si>
  <si>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</si>
  <si>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</si>
  <si>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</si>
  <si>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</si>
  <si>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</si>
  <si>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</si>
  <si>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</si>
  <si>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</si>
  <si>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</si>
  <si>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</si>
  <si>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</si>
  <si>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</si>
  <si>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</si>
  <si>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</si>
  <si>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</si>
  <si>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</si>
  <si>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</si>
  <si>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</si>
  <si>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</si>
  <si>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</si>
  <si>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</si>
  <si>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</si>
  <si>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</si>
  <si>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</si>
  <si>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</si>
  <si>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</si>
  <si>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</si>
  <si>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</si>
  <si>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</si>
  <si>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</si>
  <si>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</si>
  <si>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</si>
  <si>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</si>
  <si>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</si>
  <si>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</si>
  <si>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</si>
  <si>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951 0113 0232162 244 226</t>
  </si>
  <si>
    <t>951 0113 0232162 244 200</t>
  </si>
  <si>
    <t>951 0113 0232162 244 000</t>
  </si>
  <si>
    <t>951 1 16 500000 00 0000 140</t>
  </si>
  <si>
    <t>951 0503 0132304 244 222</t>
  </si>
  <si>
    <t>951 0503 0132303 000 000</t>
  </si>
  <si>
    <t>951 0605 0529999 244 220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</si>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</sst>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/>
    </xf>
    <xf numFmtId="2" fontId="6" fillId="0" borderId="48" xfId="6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2" fontId="6" fillId="0" borderId="4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2" fontId="2" fillId="0" borderId="52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2" fillId="0" borderId="3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5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49" fontId="2" fillId="0" borderId="6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6" fillId="0" borderId="50" xfId="0" applyNumberFormat="1" applyFont="1" applyFill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wrapText="1"/>
    </xf>
    <xf numFmtId="49" fontId="6" fillId="0" borderId="37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35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1"/>
  <sheetViews>
    <sheetView zoomScaleSheetLayoutView="100" zoomScalePageLayoutView="0" workbookViewId="0" topLeftCell="A41">
      <selection activeCell="BW101" sqref="BW101:CN101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74" t="s">
        <v>196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O1" s="167" t="s">
        <v>177</v>
      </c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9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0" t="s">
        <v>197</v>
      </c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2"/>
    </row>
    <row r="3" spans="40:110" s="18" customFormat="1" ht="15" customHeight="1">
      <c r="AN3" s="71"/>
      <c r="AO3" s="71"/>
      <c r="AP3" s="71"/>
      <c r="AQ3" s="71"/>
      <c r="AR3" s="72" t="s">
        <v>183</v>
      </c>
      <c r="AS3" s="173" t="s">
        <v>71</v>
      </c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73"/>
      <c r="BL3" s="163">
        <v>2015</v>
      </c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71" t="s">
        <v>184</v>
      </c>
      <c r="BY3" s="71"/>
      <c r="BZ3" s="71"/>
      <c r="CM3" s="19" t="s">
        <v>178</v>
      </c>
      <c r="CO3" s="120" t="s">
        <v>72</v>
      </c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64"/>
    </row>
    <row r="4" spans="1:110" s="18" customFormat="1" ht="10.5" customHeight="1">
      <c r="A4" s="18" t="s">
        <v>247</v>
      </c>
      <c r="CO4" s="157" t="s">
        <v>235</v>
      </c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9"/>
    </row>
    <row r="5" spans="1:110" s="18" customFormat="1" ht="10.5" customHeight="1">
      <c r="A5" s="195" t="s">
        <v>248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6" t="s">
        <v>261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M5" s="19" t="s">
        <v>179</v>
      </c>
      <c r="CO5" s="160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2"/>
    </row>
    <row r="6" spans="1:110" s="18" customFormat="1" ht="22.5" customHeight="1">
      <c r="A6" s="195" t="s">
        <v>182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8" t="s">
        <v>262</v>
      </c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D6" s="175" t="s">
        <v>249</v>
      </c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20" t="s">
        <v>250</v>
      </c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64"/>
    </row>
    <row r="7" spans="1:110" s="18" customFormat="1" ht="15" customHeight="1">
      <c r="A7" s="18" t="s">
        <v>207</v>
      </c>
      <c r="CD7" s="175" t="s">
        <v>180</v>
      </c>
      <c r="CE7" s="175"/>
      <c r="CF7" s="175"/>
      <c r="CG7" s="175"/>
      <c r="CH7" s="175"/>
      <c r="CI7" s="175"/>
      <c r="CJ7" s="175"/>
      <c r="CK7" s="175"/>
      <c r="CL7" s="175"/>
      <c r="CM7" s="175"/>
      <c r="CN7" s="176"/>
      <c r="CO7" s="120" t="s">
        <v>236</v>
      </c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64"/>
    </row>
    <row r="8" spans="1:110" s="18" customFormat="1" ht="15" customHeight="1" thickBot="1">
      <c r="A8" s="18" t="s">
        <v>208</v>
      </c>
      <c r="CO8" s="123" t="s">
        <v>181</v>
      </c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91"/>
    </row>
    <row r="9" spans="1:110" s="20" customFormat="1" ht="21" customHeight="1">
      <c r="A9" s="190" t="s">
        <v>198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</row>
    <row r="10" spans="1:110" ht="33" customHeight="1">
      <c r="A10" s="197" t="s">
        <v>170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 t="s">
        <v>171</v>
      </c>
      <c r="AD10" s="177"/>
      <c r="AE10" s="177"/>
      <c r="AF10" s="177"/>
      <c r="AG10" s="177"/>
      <c r="AH10" s="177"/>
      <c r="AI10" s="177" t="s">
        <v>251</v>
      </c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 t="s">
        <v>209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 t="s">
        <v>172</v>
      </c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 t="s">
        <v>173</v>
      </c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92"/>
    </row>
    <row r="11" spans="1:110" s="21" customFormat="1" ht="12" customHeight="1" thickBot="1">
      <c r="A11" s="193">
        <v>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78">
        <v>2</v>
      </c>
      <c r="AD11" s="178"/>
      <c r="AE11" s="178"/>
      <c r="AF11" s="178"/>
      <c r="AG11" s="178"/>
      <c r="AH11" s="178"/>
      <c r="AI11" s="178">
        <v>3</v>
      </c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>
        <v>4</v>
      </c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>
        <v>5</v>
      </c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>
        <v>6</v>
      </c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80"/>
    </row>
    <row r="12" spans="1:110" ht="15" customHeight="1">
      <c r="A12" s="186" t="s">
        <v>199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88" t="s">
        <v>175</v>
      </c>
      <c r="AD12" s="189"/>
      <c r="AE12" s="189"/>
      <c r="AF12" s="189"/>
      <c r="AG12" s="189"/>
      <c r="AH12" s="189"/>
      <c r="AI12" s="189" t="s">
        <v>274</v>
      </c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79">
        <f>BC14+BC87</f>
        <v>12580810</v>
      </c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81">
        <f>BW14+BW87</f>
        <v>9299332</v>
      </c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>
        <f>BC12-BW12</f>
        <v>3281478</v>
      </c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3"/>
    </row>
    <row r="13" spans="1:110" ht="15" customHeight="1">
      <c r="A13" s="199" t="s">
        <v>174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200"/>
      <c r="AC13" s="131"/>
      <c r="AD13" s="149"/>
      <c r="AE13" s="149"/>
      <c r="AF13" s="149"/>
      <c r="AG13" s="149"/>
      <c r="AH13" s="144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4"/>
      <c r="BC13" s="98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9"/>
      <c r="BW13" s="98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9"/>
      <c r="CO13" s="98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7"/>
    </row>
    <row r="14" spans="1:110" s="23" customFormat="1" ht="14.25" customHeight="1">
      <c r="A14" s="121" t="s">
        <v>260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85"/>
      <c r="AD14" s="146"/>
      <c r="AE14" s="146"/>
      <c r="AF14" s="146"/>
      <c r="AG14" s="146"/>
      <c r="AH14" s="147"/>
      <c r="AI14" s="145" t="s">
        <v>275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7"/>
      <c r="BC14" s="104">
        <f>BC15+BC28+BC34+BC62+BC78+BC84+BC82</f>
        <v>5525000</v>
      </c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84"/>
      <c r="BW14" s="104">
        <f>BW15+BW34+BW62+BW78+BW84+BW28+BW82</f>
        <v>4616948.010000001</v>
      </c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84"/>
      <c r="CO14" s="104">
        <f>BC14-BW14</f>
        <v>908051.9899999993</v>
      </c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7"/>
    </row>
    <row r="15" spans="1:110" ht="15" customHeight="1">
      <c r="A15" s="201" t="s">
        <v>276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2"/>
      <c r="AC15" s="120"/>
      <c r="AD15" s="133"/>
      <c r="AE15" s="133"/>
      <c r="AF15" s="133"/>
      <c r="AG15" s="133"/>
      <c r="AH15" s="133"/>
      <c r="AI15" s="132" t="s">
        <v>220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01">
        <f>BC16</f>
        <v>1699400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>
        <f>BW16</f>
        <v>1240460.6300000001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1">
        <f>CO16</f>
        <v>458939.3699999999</v>
      </c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3"/>
    </row>
    <row r="16" spans="1:110" ht="14.25" customHeight="1">
      <c r="A16" s="118" t="s">
        <v>277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20"/>
      <c r="AD16" s="133"/>
      <c r="AE16" s="133"/>
      <c r="AF16" s="133"/>
      <c r="AG16" s="133"/>
      <c r="AH16" s="133"/>
      <c r="AI16" s="133" t="s">
        <v>278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4">
        <f>BC17</f>
        <v>1699400</v>
      </c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f>BW17+BW23+BW22+BW19+BW20</f>
        <v>1240460.6300000001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4">
        <f>BC16-BW16</f>
        <v>458939.3699999999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6"/>
    </row>
    <row r="17" spans="1:110" ht="77.25" customHeight="1">
      <c r="A17" s="118" t="s">
        <v>273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20"/>
      <c r="AD17" s="133"/>
      <c r="AE17" s="133"/>
      <c r="AF17" s="133"/>
      <c r="AG17" s="133"/>
      <c r="AH17" s="133"/>
      <c r="AI17" s="133" t="s">
        <v>279</v>
      </c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4">
        <v>1699400</v>
      </c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>
        <f>BW18</f>
        <v>1218054.85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8">
        <f>BC17-BW17</f>
        <v>481345.1499999999</v>
      </c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6"/>
    </row>
    <row r="18" spans="1:110" ht="78.75" customHeight="1">
      <c r="A18" s="118" t="s">
        <v>273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20"/>
      <c r="AD18" s="133"/>
      <c r="AE18" s="133"/>
      <c r="AF18" s="133"/>
      <c r="AG18" s="133"/>
      <c r="AH18" s="133"/>
      <c r="AI18" s="133" t="s">
        <v>284</v>
      </c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4">
        <v>0</v>
      </c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>
        <v>1218054.85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8">
        <f>BC18-BW18</f>
        <v>-1218054.85</v>
      </c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6"/>
    </row>
    <row r="19" spans="1:110" ht="78.75" customHeight="1">
      <c r="A19" s="118" t="s">
        <v>273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/>
      <c r="AC19" s="131"/>
      <c r="AD19" s="149"/>
      <c r="AE19" s="149"/>
      <c r="AF19" s="149"/>
      <c r="AG19" s="149"/>
      <c r="AH19" s="144"/>
      <c r="AI19" s="148" t="s">
        <v>117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4"/>
      <c r="BC19" s="141">
        <v>0</v>
      </c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52"/>
      <c r="BS19" s="52"/>
      <c r="BT19" s="52"/>
      <c r="BU19" s="52"/>
      <c r="BV19" s="52"/>
      <c r="BW19" s="141">
        <v>3739.1</v>
      </c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3"/>
      <c r="CL19" s="52"/>
      <c r="CM19" s="52"/>
      <c r="CN19" s="52"/>
      <c r="CO19" s="138">
        <v>-3739.1</v>
      </c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92"/>
      <c r="DE19" s="92"/>
      <c r="DF19" s="93"/>
    </row>
    <row r="20" spans="1:110" ht="78.75" customHeight="1">
      <c r="A20" s="118" t="s">
        <v>273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9"/>
      <c r="AC20" s="131"/>
      <c r="AD20" s="149"/>
      <c r="AE20" s="149"/>
      <c r="AF20" s="149"/>
      <c r="AG20" s="149"/>
      <c r="AH20" s="144"/>
      <c r="AI20" s="148" t="s">
        <v>115</v>
      </c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4"/>
      <c r="BC20" s="141">
        <v>0</v>
      </c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  <c r="BR20" s="52"/>
      <c r="BS20" s="52"/>
      <c r="BT20" s="52"/>
      <c r="BU20" s="52"/>
      <c r="BV20" s="52"/>
      <c r="BW20" s="141">
        <f>BW21</f>
        <v>1226.06</v>
      </c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3"/>
      <c r="CL20" s="52"/>
      <c r="CM20" s="52"/>
      <c r="CN20" s="52"/>
      <c r="CO20" s="138">
        <v>-1226.06</v>
      </c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92"/>
      <c r="DE20" s="92"/>
      <c r="DF20" s="93"/>
    </row>
    <row r="21" spans="1:110" ht="78.75" customHeight="1">
      <c r="A21" s="118" t="s">
        <v>273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9"/>
      <c r="AC21" s="131"/>
      <c r="AD21" s="149"/>
      <c r="AE21" s="149"/>
      <c r="AF21" s="149"/>
      <c r="AG21" s="149"/>
      <c r="AH21" s="144"/>
      <c r="AI21" s="148" t="s">
        <v>116</v>
      </c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4"/>
      <c r="BC21" s="141">
        <v>0</v>
      </c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3"/>
      <c r="BR21" s="52"/>
      <c r="BS21" s="52"/>
      <c r="BT21" s="52"/>
      <c r="BU21" s="52"/>
      <c r="BV21" s="52"/>
      <c r="BW21" s="141">
        <v>1226.06</v>
      </c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3"/>
      <c r="CL21" s="52"/>
      <c r="CM21" s="52"/>
      <c r="CN21" s="52"/>
      <c r="CO21" s="138">
        <v>-1226.06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92"/>
      <c r="DE21" s="92"/>
      <c r="DF21" s="93"/>
    </row>
    <row r="22" spans="1:110" ht="78.75" customHeight="1">
      <c r="A22" s="118" t="s">
        <v>273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31"/>
      <c r="AD22" s="149"/>
      <c r="AE22" s="149"/>
      <c r="AF22" s="149"/>
      <c r="AG22" s="149"/>
      <c r="AH22" s="144"/>
      <c r="AI22" s="148" t="s">
        <v>114</v>
      </c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4"/>
      <c r="BC22" s="141">
        <v>0</v>
      </c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3"/>
      <c r="BR22" s="52"/>
      <c r="BS22" s="52"/>
      <c r="BT22" s="52"/>
      <c r="BU22" s="52"/>
      <c r="BV22" s="52"/>
      <c r="BW22" s="141">
        <v>-0.01</v>
      </c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3"/>
      <c r="CL22" s="52"/>
      <c r="CM22" s="52"/>
      <c r="CN22" s="52"/>
      <c r="CO22" s="138">
        <v>0.01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92"/>
      <c r="DE22" s="92"/>
      <c r="DF22" s="93"/>
    </row>
    <row r="23" spans="1:110" ht="47.25" customHeight="1">
      <c r="A23" s="118" t="s">
        <v>272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20"/>
      <c r="AD23" s="133"/>
      <c r="AE23" s="133"/>
      <c r="AF23" s="133"/>
      <c r="AG23" s="133"/>
      <c r="AH23" s="133"/>
      <c r="AI23" s="133" t="s">
        <v>280</v>
      </c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4" t="s">
        <v>263</v>
      </c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>
        <f>BW24+BW25+BW27</f>
        <v>17440.63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53">
        <v>-499.5</v>
      </c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4"/>
    </row>
    <row r="24" spans="1:110" ht="47.25" customHeight="1">
      <c r="A24" s="118" t="s">
        <v>272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  <c r="AC24" s="120"/>
      <c r="AD24" s="133"/>
      <c r="AE24" s="133"/>
      <c r="AF24" s="133"/>
      <c r="AG24" s="133"/>
      <c r="AH24" s="133"/>
      <c r="AI24" s="133" t="s">
        <v>285</v>
      </c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4" t="s">
        <v>263</v>
      </c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v>16895.7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53">
        <v>-16895.7</v>
      </c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4"/>
    </row>
    <row r="25" spans="1:110" ht="47.25" customHeight="1">
      <c r="A25" s="118" t="s">
        <v>272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20"/>
      <c r="AD25" s="133"/>
      <c r="AE25" s="133"/>
      <c r="AF25" s="133"/>
      <c r="AG25" s="133"/>
      <c r="AH25" s="133"/>
      <c r="AI25" s="133" t="s">
        <v>365</v>
      </c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4" t="s">
        <v>263</v>
      </c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>
        <f>BW26</f>
        <v>115.86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53">
        <f>CO26</f>
        <v>-115.86</v>
      </c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4"/>
    </row>
    <row r="26" spans="1:110" ht="47.25" customHeight="1">
      <c r="A26" s="118" t="s">
        <v>272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31"/>
      <c r="AD26" s="149"/>
      <c r="AE26" s="149"/>
      <c r="AF26" s="149"/>
      <c r="AG26" s="149"/>
      <c r="AH26" s="144"/>
      <c r="AI26" s="148" t="s">
        <v>103</v>
      </c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4"/>
      <c r="BC26" s="141" t="s">
        <v>481</v>
      </c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3"/>
      <c r="BR26" s="52"/>
      <c r="BS26" s="52"/>
      <c r="BT26" s="52"/>
      <c r="BU26" s="52"/>
      <c r="BV26" s="52"/>
      <c r="BW26" s="141">
        <v>115.86</v>
      </c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3"/>
      <c r="CL26" s="52"/>
      <c r="CM26" s="52"/>
      <c r="CN26" s="52"/>
      <c r="CO26" s="138">
        <v>-115.86</v>
      </c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40"/>
      <c r="DC26" s="86"/>
      <c r="DD26" s="86"/>
      <c r="DE26" s="86"/>
      <c r="DF26" s="87"/>
    </row>
    <row r="27" spans="1:110" ht="47.25" customHeight="1">
      <c r="A27" s="118" t="s">
        <v>272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  <c r="AC27" s="120"/>
      <c r="AD27" s="133"/>
      <c r="AE27" s="133"/>
      <c r="AF27" s="133"/>
      <c r="AG27" s="133"/>
      <c r="AH27" s="133"/>
      <c r="AI27" s="133" t="s">
        <v>286</v>
      </c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4" t="s">
        <v>263</v>
      </c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>
        <v>429.07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53">
        <v>-429.07</v>
      </c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4"/>
    </row>
    <row r="28" spans="1:110" ht="37.5" customHeight="1">
      <c r="A28" s="137" t="s">
        <v>372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26"/>
      <c r="AC28" s="131"/>
      <c r="AD28" s="149"/>
      <c r="AE28" s="149"/>
      <c r="AF28" s="149"/>
      <c r="AG28" s="149"/>
      <c r="AH28" s="144"/>
      <c r="AI28" s="145" t="s">
        <v>383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7"/>
      <c r="BC28" s="104">
        <f>BC29</f>
        <v>1161700</v>
      </c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2"/>
      <c r="BS28" s="12"/>
      <c r="BT28" s="12"/>
      <c r="BU28" s="12"/>
      <c r="BV28" s="13"/>
      <c r="BW28" s="104">
        <f>BW29</f>
        <v>977254.1599999999</v>
      </c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2"/>
      <c r="CM28" s="12"/>
      <c r="CN28" s="13"/>
      <c r="CO28" s="155">
        <f aca="true" t="shared" si="0" ref="CO28:CO33">BC28-BW28</f>
        <v>184445.84000000008</v>
      </c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47"/>
      <c r="DE28" s="47"/>
      <c r="DF28" s="60"/>
    </row>
    <row r="29" spans="1:110" ht="37.5" customHeight="1">
      <c r="A29" s="127" t="s">
        <v>373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  <c r="AC29" s="131"/>
      <c r="AD29" s="149"/>
      <c r="AE29" s="149"/>
      <c r="AF29" s="149"/>
      <c r="AG29" s="149"/>
      <c r="AH29" s="144"/>
      <c r="AI29" s="98" t="s">
        <v>382</v>
      </c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9"/>
      <c r="BC29" s="141">
        <f>BC30+BC31+BC32+BC33</f>
        <v>1161700</v>
      </c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2"/>
      <c r="BS29" s="12"/>
      <c r="BT29" s="12"/>
      <c r="BU29" s="12"/>
      <c r="BV29" s="13"/>
      <c r="BW29" s="141">
        <f>BW30+BW31+BW32+BW33</f>
        <v>977254.1599999999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2"/>
      <c r="CM29" s="12"/>
      <c r="CN29" s="13"/>
      <c r="CO29" s="138">
        <f t="shared" si="0"/>
        <v>184445.84000000008</v>
      </c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47"/>
      <c r="DE29" s="47"/>
      <c r="DF29" s="60"/>
    </row>
    <row r="30" spans="1:110" ht="69" customHeight="1">
      <c r="A30" s="129" t="s">
        <v>374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31"/>
      <c r="AD30" s="149"/>
      <c r="AE30" s="149"/>
      <c r="AF30" s="149"/>
      <c r="AG30" s="149"/>
      <c r="AH30" s="144"/>
      <c r="AI30" s="148" t="s">
        <v>381</v>
      </c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4"/>
      <c r="BC30" s="141">
        <v>355300</v>
      </c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2"/>
      <c r="BS30" s="12"/>
      <c r="BT30" s="12"/>
      <c r="BU30" s="12"/>
      <c r="BV30" s="13"/>
      <c r="BW30" s="141">
        <v>335391.57</v>
      </c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2"/>
      <c r="CM30" s="12"/>
      <c r="CN30" s="13"/>
      <c r="CO30" s="138">
        <f t="shared" si="0"/>
        <v>19908.429999999993</v>
      </c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47"/>
      <c r="DE30" s="47"/>
      <c r="DF30" s="60"/>
    </row>
    <row r="31" spans="1:110" ht="90" customHeight="1">
      <c r="A31" s="129" t="s">
        <v>375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00"/>
      <c r="AD31" s="150"/>
      <c r="AE31" s="150"/>
      <c r="AF31" s="150"/>
      <c r="AG31" s="150"/>
      <c r="AH31" s="151"/>
      <c r="AI31" s="148" t="s">
        <v>380</v>
      </c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4"/>
      <c r="BC31" s="141">
        <v>13300</v>
      </c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2"/>
      <c r="BS31" s="12"/>
      <c r="BT31" s="12"/>
      <c r="BU31" s="12"/>
      <c r="BV31" s="13"/>
      <c r="BW31" s="141">
        <v>9108.17</v>
      </c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2"/>
      <c r="CM31" s="12"/>
      <c r="CN31" s="13"/>
      <c r="CO31" s="138">
        <f t="shared" si="0"/>
        <v>4191.83</v>
      </c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47"/>
      <c r="DE31" s="47"/>
      <c r="DF31" s="60"/>
    </row>
    <row r="32" spans="1:110" ht="81.75" customHeight="1">
      <c r="A32" s="129" t="s">
        <v>376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00"/>
      <c r="AD32" s="150"/>
      <c r="AE32" s="150"/>
      <c r="AF32" s="150"/>
      <c r="AG32" s="150"/>
      <c r="AH32" s="151"/>
      <c r="AI32" s="148" t="s">
        <v>379</v>
      </c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4"/>
      <c r="BC32" s="141">
        <v>778100</v>
      </c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2"/>
      <c r="BS32" s="12"/>
      <c r="BT32" s="12"/>
      <c r="BU32" s="12"/>
      <c r="BV32" s="13"/>
      <c r="BW32" s="141">
        <v>672892.2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2"/>
      <c r="CM32" s="12"/>
      <c r="CN32" s="13"/>
      <c r="CO32" s="138">
        <f t="shared" si="0"/>
        <v>105207.80000000005</v>
      </c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47"/>
      <c r="DE32" s="47"/>
      <c r="DF32" s="60"/>
    </row>
    <row r="33" spans="1:110" ht="66.75" customHeight="1">
      <c r="A33" s="129" t="s">
        <v>377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31"/>
      <c r="AD33" s="149"/>
      <c r="AE33" s="149"/>
      <c r="AF33" s="149"/>
      <c r="AG33" s="149"/>
      <c r="AH33" s="144"/>
      <c r="AI33" s="148" t="s">
        <v>378</v>
      </c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4"/>
      <c r="BC33" s="141">
        <v>15000</v>
      </c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2"/>
      <c r="BS33" s="12"/>
      <c r="BT33" s="12"/>
      <c r="BU33" s="12"/>
      <c r="BV33" s="13"/>
      <c r="BW33" s="141">
        <v>-40137.78</v>
      </c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2"/>
      <c r="CM33" s="12"/>
      <c r="CN33" s="13"/>
      <c r="CO33" s="138">
        <f t="shared" si="0"/>
        <v>55137.78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47"/>
      <c r="DE33" s="47"/>
      <c r="DF33" s="60"/>
    </row>
    <row r="34" spans="1:110" ht="13.5" customHeight="1">
      <c r="A34" s="121" t="s">
        <v>238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  <c r="AC34" s="131"/>
      <c r="AD34" s="149"/>
      <c r="AE34" s="149"/>
      <c r="AF34" s="149"/>
      <c r="AG34" s="149"/>
      <c r="AH34" s="144"/>
      <c r="AI34" s="145" t="s">
        <v>221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104">
        <f>BC35+BC56</f>
        <v>763800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9"/>
      <c r="BW34" s="207">
        <f>BW35+BW56</f>
        <v>1314172.94</v>
      </c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9"/>
      <c r="CO34" s="104">
        <f aca="true" t="shared" si="1" ref="CO34:CO39">BC34-BW34</f>
        <v>-550372.94</v>
      </c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7"/>
    </row>
    <row r="35" spans="1:110" ht="24" customHeight="1">
      <c r="A35" s="118" t="s">
        <v>212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9"/>
      <c r="AC35" s="131"/>
      <c r="AD35" s="149"/>
      <c r="AE35" s="149"/>
      <c r="AF35" s="149"/>
      <c r="AG35" s="149"/>
      <c r="AH35" s="144"/>
      <c r="AI35" s="148" t="s">
        <v>281</v>
      </c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4"/>
      <c r="BC35" s="141">
        <f>BC36+BC45</f>
        <v>114500</v>
      </c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3"/>
      <c r="BW35" s="141">
        <f>BW36+BW45+BW53+BW54</f>
        <v>97933.09000000001</v>
      </c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3"/>
      <c r="CO35" s="141">
        <f t="shared" si="1"/>
        <v>16566.90999999999</v>
      </c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7"/>
    </row>
    <row r="36" spans="1:110" ht="34.5" customHeight="1">
      <c r="A36" s="129" t="s">
        <v>264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1"/>
      <c r="AD36" s="149"/>
      <c r="AE36" s="149"/>
      <c r="AF36" s="149"/>
      <c r="AG36" s="149"/>
      <c r="AH36" s="144"/>
      <c r="AI36" s="148" t="s">
        <v>282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4"/>
      <c r="BC36" s="141">
        <f>BC37</f>
        <v>99600</v>
      </c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2"/>
      <c r="BS36" s="12"/>
      <c r="BT36" s="12"/>
      <c r="BU36" s="12"/>
      <c r="BV36" s="13"/>
      <c r="BW36" s="138">
        <f>BW37</f>
        <v>76019.49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2"/>
      <c r="CM36" s="12"/>
      <c r="CN36" s="13"/>
      <c r="CO36" s="141">
        <f t="shared" si="1"/>
        <v>23580.509999999995</v>
      </c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5"/>
      <c r="DD36" s="15"/>
      <c r="DE36" s="15"/>
      <c r="DF36" s="14"/>
    </row>
    <row r="37" spans="1:111" ht="32.25" customHeight="1">
      <c r="A37" s="129" t="s">
        <v>264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31"/>
      <c r="AD37" s="149"/>
      <c r="AE37" s="149"/>
      <c r="AF37" s="149"/>
      <c r="AG37" s="149"/>
      <c r="AH37" s="144"/>
      <c r="AI37" s="148" t="s">
        <v>370</v>
      </c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4"/>
      <c r="BC37" s="141">
        <f>BC38</f>
        <v>99600</v>
      </c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2"/>
      <c r="BS37" s="12"/>
      <c r="BT37" s="12"/>
      <c r="BU37" s="12"/>
      <c r="BV37" s="13"/>
      <c r="BW37" s="141">
        <f>BW38+BW43</f>
        <v>76019.49</v>
      </c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2"/>
      <c r="CM37" s="12"/>
      <c r="CN37" s="13"/>
      <c r="CO37" s="94">
        <f t="shared" si="1"/>
        <v>23580.509999999995</v>
      </c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</row>
    <row r="38" spans="1:110" ht="32.25" customHeight="1">
      <c r="A38" s="118" t="s">
        <v>265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9"/>
      <c r="AC38" s="100"/>
      <c r="AD38" s="150"/>
      <c r="AE38" s="150"/>
      <c r="AF38" s="150"/>
      <c r="AG38" s="150"/>
      <c r="AH38" s="151"/>
      <c r="AI38" s="148" t="s">
        <v>283</v>
      </c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4"/>
      <c r="BC38" s="138">
        <v>99600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2"/>
      <c r="BS38" s="12"/>
      <c r="BT38" s="12"/>
      <c r="BU38" s="12"/>
      <c r="BV38" s="13"/>
      <c r="BW38" s="141">
        <f>BW39+BW40+BW42</f>
        <v>76075.74</v>
      </c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2"/>
      <c r="CM38" s="12"/>
      <c r="CN38" s="13"/>
      <c r="CO38" s="141">
        <f t="shared" si="1"/>
        <v>23524.259999999995</v>
      </c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5"/>
      <c r="DE38" s="15"/>
      <c r="DF38" s="14"/>
    </row>
    <row r="39" spans="1:110" ht="33.75" customHeight="1">
      <c r="A39" s="118" t="s">
        <v>265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31"/>
      <c r="AD39" s="149"/>
      <c r="AE39" s="149"/>
      <c r="AF39" s="149"/>
      <c r="AG39" s="149"/>
      <c r="AH39" s="144"/>
      <c r="AI39" s="148" t="s">
        <v>287</v>
      </c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4"/>
      <c r="BC39" s="138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2"/>
      <c r="BS39" s="12"/>
      <c r="BT39" s="12"/>
      <c r="BU39" s="12"/>
      <c r="BV39" s="13"/>
      <c r="BW39" s="141">
        <v>73394.71</v>
      </c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2"/>
      <c r="CM39" s="12"/>
      <c r="CN39" s="13"/>
      <c r="CO39" s="141">
        <f t="shared" si="1"/>
        <v>-73394.71</v>
      </c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5"/>
      <c r="DE39" s="15"/>
      <c r="DF39" s="14"/>
    </row>
    <row r="40" spans="1:110" ht="33.75" customHeight="1">
      <c r="A40" s="129" t="s">
        <v>42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31"/>
      <c r="AD40" s="149"/>
      <c r="AE40" s="149"/>
      <c r="AF40" s="149"/>
      <c r="AG40" s="149"/>
      <c r="AH40" s="144"/>
      <c r="AI40" s="148" t="s">
        <v>44</v>
      </c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4"/>
      <c r="BC40" s="138" t="s">
        <v>481</v>
      </c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2"/>
      <c r="BS40" s="12"/>
      <c r="BT40" s="12"/>
      <c r="BU40" s="12"/>
      <c r="BV40" s="13"/>
      <c r="BW40" s="141">
        <f>BW41</f>
        <v>2568.53</v>
      </c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2"/>
      <c r="CM40" s="12"/>
      <c r="CN40" s="13"/>
      <c r="CO40" s="141">
        <v>-2568.53</v>
      </c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5"/>
      <c r="DE40" s="15"/>
      <c r="DF40" s="14"/>
    </row>
    <row r="41" spans="1:110" ht="33.75" customHeight="1">
      <c r="A41" s="129" t="s">
        <v>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31"/>
      <c r="AD41" s="149"/>
      <c r="AE41" s="149"/>
      <c r="AF41" s="149"/>
      <c r="AG41" s="149"/>
      <c r="AH41" s="144"/>
      <c r="AI41" s="148" t="s">
        <v>43</v>
      </c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4"/>
      <c r="BC41" s="138" t="s">
        <v>481</v>
      </c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2"/>
      <c r="BS41" s="12"/>
      <c r="BT41" s="12"/>
      <c r="BU41" s="12"/>
      <c r="BV41" s="13"/>
      <c r="BW41" s="141">
        <v>2568.53</v>
      </c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2"/>
      <c r="CM41" s="12"/>
      <c r="CN41" s="13"/>
      <c r="CO41" s="141">
        <v>-2568.53</v>
      </c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5"/>
      <c r="DE41" s="15"/>
      <c r="DF41" s="14"/>
    </row>
    <row r="42" spans="1:110" ht="33.75" customHeight="1">
      <c r="A42" s="129" t="s">
        <v>42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131"/>
      <c r="AD42" s="149"/>
      <c r="AE42" s="149"/>
      <c r="AF42" s="149"/>
      <c r="AG42" s="149"/>
      <c r="AH42" s="144"/>
      <c r="AI42" s="148" t="s">
        <v>102</v>
      </c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4"/>
      <c r="BC42" s="138" t="s">
        <v>481</v>
      </c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2"/>
      <c r="BS42" s="12"/>
      <c r="BT42" s="12"/>
      <c r="BU42" s="12"/>
      <c r="BV42" s="13"/>
      <c r="BW42" s="141">
        <v>112.5</v>
      </c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2"/>
      <c r="CM42" s="12"/>
      <c r="CN42" s="13"/>
      <c r="CO42" s="141">
        <v>-112.5</v>
      </c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5"/>
      <c r="DE42" s="15"/>
      <c r="DF42" s="14"/>
    </row>
    <row r="43" spans="1:110" ht="33.75" customHeight="1">
      <c r="A43" s="129" t="s">
        <v>42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1"/>
      <c r="AD43" s="149"/>
      <c r="AE43" s="149"/>
      <c r="AF43" s="149"/>
      <c r="AG43" s="149"/>
      <c r="AH43" s="144"/>
      <c r="AI43" s="148" t="s">
        <v>100</v>
      </c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4"/>
      <c r="BC43" s="138" t="s">
        <v>481</v>
      </c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2"/>
      <c r="BS43" s="12"/>
      <c r="BT43" s="12"/>
      <c r="BU43" s="12"/>
      <c r="BV43" s="13"/>
      <c r="BW43" s="141">
        <v>-56.25</v>
      </c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2"/>
      <c r="CM43" s="12"/>
      <c r="CN43" s="13"/>
      <c r="CO43" s="141">
        <v>56.25</v>
      </c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5"/>
      <c r="DE43" s="15"/>
      <c r="DF43" s="14"/>
    </row>
    <row r="44" spans="1:110" ht="33.75" customHeight="1">
      <c r="A44" s="129" t="s">
        <v>42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31"/>
      <c r="AD44" s="149"/>
      <c r="AE44" s="149"/>
      <c r="AF44" s="149"/>
      <c r="AG44" s="149"/>
      <c r="AH44" s="144"/>
      <c r="AI44" s="148" t="s">
        <v>101</v>
      </c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4"/>
      <c r="BC44" s="138" t="s">
        <v>481</v>
      </c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2"/>
      <c r="BS44" s="12"/>
      <c r="BT44" s="12"/>
      <c r="BU44" s="12"/>
      <c r="BV44" s="13"/>
      <c r="BW44" s="141">
        <v>-56.25</v>
      </c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2"/>
      <c r="CM44" s="12"/>
      <c r="CN44" s="13"/>
      <c r="CO44" s="141">
        <v>56.25</v>
      </c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5"/>
      <c r="DE44" s="15"/>
      <c r="DF44" s="14"/>
    </row>
    <row r="45" spans="1:110" ht="46.5" customHeight="1">
      <c r="A45" s="129" t="s">
        <v>239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20"/>
      <c r="AD45" s="133"/>
      <c r="AE45" s="133"/>
      <c r="AF45" s="133"/>
      <c r="AG45" s="133"/>
      <c r="AH45" s="133"/>
      <c r="AI45" s="133" t="s">
        <v>288</v>
      </c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4">
        <f>BC46</f>
        <v>14900</v>
      </c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53">
        <f>BW46</f>
        <v>18114.4</v>
      </c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34">
        <f>BC45-BW45</f>
        <v>-3214.4000000000015</v>
      </c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6"/>
    </row>
    <row r="46" spans="1:110" ht="46.5" customHeight="1">
      <c r="A46" s="129" t="s">
        <v>239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120"/>
      <c r="AD46" s="133"/>
      <c r="AE46" s="133"/>
      <c r="AF46" s="133"/>
      <c r="AG46" s="133"/>
      <c r="AH46" s="133"/>
      <c r="AI46" s="133" t="s">
        <v>289</v>
      </c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4">
        <f>BC47</f>
        <v>14900</v>
      </c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>
        <f>BW47</f>
        <v>18114.4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>
        <f>BC46-BW46</f>
        <v>-3214.4000000000015</v>
      </c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6"/>
    </row>
    <row r="47" spans="1:110" ht="46.5" customHeight="1">
      <c r="A47" s="129" t="s">
        <v>239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20"/>
      <c r="AD47" s="133"/>
      <c r="AE47" s="133"/>
      <c r="AF47" s="133"/>
      <c r="AG47" s="133"/>
      <c r="AH47" s="133"/>
      <c r="AI47" s="133" t="s">
        <v>290</v>
      </c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53">
        <v>14900</v>
      </c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34">
        <f>BW48+BW52+BW49+BW51</f>
        <v>18114.4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>
        <f>BC47-BW47</f>
        <v>-3214.4000000000015</v>
      </c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6"/>
    </row>
    <row r="48" spans="1:110" ht="46.5" customHeight="1">
      <c r="A48" s="129" t="s">
        <v>239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31"/>
      <c r="AD48" s="149"/>
      <c r="AE48" s="149"/>
      <c r="AF48" s="149"/>
      <c r="AG48" s="149"/>
      <c r="AH48" s="144"/>
      <c r="AI48" s="148" t="s">
        <v>68</v>
      </c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4"/>
      <c r="BC48" s="138" t="s">
        <v>481</v>
      </c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86"/>
      <c r="BS48" s="86"/>
      <c r="BT48" s="86"/>
      <c r="BU48" s="86"/>
      <c r="BV48" s="86"/>
      <c r="BW48" s="141">
        <v>16897.77</v>
      </c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3"/>
      <c r="CK48" s="141">
        <v>-16897.77</v>
      </c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3"/>
      <c r="DC48" s="78"/>
      <c r="DD48" s="78"/>
      <c r="DE48" s="78"/>
      <c r="DF48" s="79"/>
    </row>
    <row r="49" spans="1:110" ht="46.5" customHeight="1">
      <c r="A49" s="129" t="s">
        <v>239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131"/>
      <c r="AD49" s="149"/>
      <c r="AE49" s="149"/>
      <c r="AF49" s="149"/>
      <c r="AG49" s="149"/>
      <c r="AH49" s="144"/>
      <c r="AI49" s="148" t="s">
        <v>96</v>
      </c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4"/>
      <c r="BC49" s="138" t="s">
        <v>481</v>
      </c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86"/>
      <c r="BS49" s="86"/>
      <c r="BT49" s="86"/>
      <c r="BU49" s="86"/>
      <c r="BV49" s="86"/>
      <c r="BW49" s="141">
        <f>BW50</f>
        <v>1104.13</v>
      </c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3"/>
      <c r="CK49" s="12"/>
      <c r="CL49" s="12"/>
      <c r="CM49" s="12"/>
      <c r="CN49" s="12"/>
      <c r="CO49" s="142">
        <f>CK50</f>
        <v>-1104.13</v>
      </c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3"/>
      <c r="DD49" s="78"/>
      <c r="DE49" s="78"/>
      <c r="DF49" s="79"/>
    </row>
    <row r="50" spans="1:110" ht="46.5" customHeight="1">
      <c r="A50" s="129" t="s">
        <v>239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131"/>
      <c r="AD50" s="149"/>
      <c r="AE50" s="149"/>
      <c r="AF50" s="149"/>
      <c r="AG50" s="149"/>
      <c r="AH50" s="144"/>
      <c r="AI50" s="148" t="s">
        <v>95</v>
      </c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4"/>
      <c r="BC50" s="138" t="s">
        <v>481</v>
      </c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86"/>
      <c r="BS50" s="86"/>
      <c r="BT50" s="86"/>
      <c r="BU50" s="86"/>
      <c r="BV50" s="86"/>
      <c r="BW50" s="141">
        <v>1104.13</v>
      </c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3"/>
      <c r="CK50" s="142">
        <v>-1104.13</v>
      </c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3"/>
      <c r="DD50" s="78"/>
      <c r="DE50" s="78"/>
      <c r="DF50" s="79"/>
    </row>
    <row r="51" spans="1:110" ht="46.5" customHeight="1">
      <c r="A51" s="129" t="s">
        <v>239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30"/>
      <c r="AC51" s="131"/>
      <c r="AD51" s="149"/>
      <c r="AE51" s="149"/>
      <c r="AF51" s="149"/>
      <c r="AG51" s="149"/>
      <c r="AH51" s="144"/>
      <c r="AI51" s="148" t="s">
        <v>99</v>
      </c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4"/>
      <c r="BC51" s="138" t="s">
        <v>481</v>
      </c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86"/>
      <c r="BS51" s="86"/>
      <c r="BT51" s="86"/>
      <c r="BU51" s="86"/>
      <c r="BV51" s="86"/>
      <c r="BW51" s="141">
        <v>112.5</v>
      </c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3"/>
      <c r="CK51" s="12"/>
      <c r="CL51" s="12"/>
      <c r="CM51" s="12"/>
      <c r="CN51" s="12"/>
      <c r="CO51" s="142">
        <v>-112.5</v>
      </c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3"/>
      <c r="DD51" s="78"/>
      <c r="DE51" s="78"/>
      <c r="DF51" s="79"/>
    </row>
    <row r="52" spans="1:110" ht="46.5" customHeight="1">
      <c r="A52" s="129" t="s">
        <v>239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30"/>
      <c r="AC52" s="131"/>
      <c r="AD52" s="149"/>
      <c r="AE52" s="149"/>
      <c r="AF52" s="149"/>
      <c r="AG52" s="149"/>
      <c r="AH52" s="144"/>
      <c r="AI52" s="148" t="s">
        <v>67</v>
      </c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4"/>
      <c r="BC52" s="138" t="s">
        <v>481</v>
      </c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86"/>
      <c r="BS52" s="86"/>
      <c r="BT52" s="86"/>
      <c r="BU52" s="86"/>
      <c r="BV52" s="86"/>
      <c r="BW52" s="141">
        <v>0</v>
      </c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3"/>
      <c r="CL52" s="52"/>
      <c r="CM52" s="52"/>
      <c r="CN52" s="52"/>
      <c r="CO52" s="141">
        <v>0</v>
      </c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3"/>
      <c r="DC52" s="78"/>
      <c r="DD52" s="78"/>
      <c r="DE52" s="78"/>
      <c r="DF52" s="79"/>
    </row>
    <row r="53" spans="1:110" ht="27" customHeight="1">
      <c r="A53" s="129" t="s">
        <v>70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  <c r="AC53" s="131"/>
      <c r="AD53" s="149"/>
      <c r="AE53" s="149"/>
      <c r="AF53" s="149"/>
      <c r="AG53" s="149"/>
      <c r="AH53" s="144"/>
      <c r="AI53" s="148" t="s">
        <v>69</v>
      </c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4"/>
      <c r="BC53" s="138" t="s">
        <v>481</v>
      </c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86"/>
      <c r="BS53" s="86"/>
      <c r="BT53" s="86"/>
      <c r="BU53" s="86"/>
      <c r="BV53" s="86"/>
      <c r="BW53" s="141">
        <v>3845.04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3"/>
      <c r="CL53" s="52"/>
      <c r="CM53" s="52"/>
      <c r="CN53" s="52"/>
      <c r="CO53" s="141">
        <v>-3845.04</v>
      </c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3"/>
      <c r="DD53" s="78"/>
      <c r="DE53" s="78"/>
      <c r="DF53" s="79"/>
    </row>
    <row r="54" spans="1:110" ht="27" customHeight="1">
      <c r="A54" s="129" t="s">
        <v>70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  <c r="AC54" s="131"/>
      <c r="AD54" s="149"/>
      <c r="AE54" s="149"/>
      <c r="AF54" s="149"/>
      <c r="AG54" s="149"/>
      <c r="AH54" s="144"/>
      <c r="AI54" s="148" t="s">
        <v>97</v>
      </c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4"/>
      <c r="BC54" s="138" t="s">
        <v>481</v>
      </c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0"/>
      <c r="BR54" s="86"/>
      <c r="BS54" s="86"/>
      <c r="BT54" s="86"/>
      <c r="BU54" s="86"/>
      <c r="BV54" s="86"/>
      <c r="BW54" s="141">
        <v>-45.84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3"/>
      <c r="CL54" s="52"/>
      <c r="CM54" s="52"/>
      <c r="CN54" s="52"/>
      <c r="CO54" s="141">
        <v>45.84</v>
      </c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3"/>
      <c r="DD54" s="78"/>
      <c r="DE54" s="78"/>
      <c r="DF54" s="79"/>
    </row>
    <row r="55" spans="1:110" ht="27" customHeight="1">
      <c r="A55" s="129" t="s">
        <v>70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30"/>
      <c r="AC55" s="131"/>
      <c r="AD55" s="149"/>
      <c r="AE55" s="149"/>
      <c r="AF55" s="149"/>
      <c r="AG55" s="149"/>
      <c r="AH55" s="144"/>
      <c r="AI55" s="148" t="s">
        <v>94</v>
      </c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4"/>
      <c r="BC55" s="138" t="s">
        <v>481</v>
      </c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40"/>
      <c r="BR55" s="86"/>
      <c r="BS55" s="86"/>
      <c r="BT55" s="86"/>
      <c r="BU55" s="86"/>
      <c r="BV55" s="86"/>
      <c r="BW55" s="141">
        <v>-45.84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3"/>
      <c r="CL55" s="52"/>
      <c r="CM55" s="52"/>
      <c r="CN55" s="52"/>
      <c r="CO55" s="141">
        <v>45.84</v>
      </c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3"/>
      <c r="DD55" s="78"/>
      <c r="DE55" s="78"/>
      <c r="DF55" s="79"/>
    </row>
    <row r="56" spans="1:110" ht="13.5" customHeight="1">
      <c r="A56" s="118" t="s">
        <v>213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  <c r="AC56" s="120"/>
      <c r="AD56" s="133"/>
      <c r="AE56" s="133"/>
      <c r="AF56" s="133"/>
      <c r="AG56" s="133"/>
      <c r="AH56" s="133"/>
      <c r="AI56" s="133" t="s">
        <v>291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4">
        <f>BC57</f>
        <v>649300</v>
      </c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53">
        <f>BW57</f>
        <v>1216239.8499999999</v>
      </c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34">
        <f>BC56-BW56</f>
        <v>-566939.8499999999</v>
      </c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6"/>
    </row>
    <row r="57" spans="1:110" ht="13.5" customHeight="1">
      <c r="A57" s="118" t="s">
        <v>213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9"/>
      <c r="AC57" s="120"/>
      <c r="AD57" s="133"/>
      <c r="AE57" s="133"/>
      <c r="AF57" s="133"/>
      <c r="AG57" s="133"/>
      <c r="AH57" s="133"/>
      <c r="AI57" s="133" t="s">
        <v>292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4">
        <f>BC58</f>
        <v>649300</v>
      </c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>
        <f>BW58</f>
        <v>1216239.8499999999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>
        <f>CO58</f>
        <v>-566939.8499999999</v>
      </c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6"/>
    </row>
    <row r="58" spans="1:110" ht="13.5" customHeight="1">
      <c r="A58" s="118" t="s">
        <v>213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9"/>
      <c r="AC58" s="120"/>
      <c r="AD58" s="133"/>
      <c r="AE58" s="133"/>
      <c r="AF58" s="133"/>
      <c r="AG58" s="133"/>
      <c r="AH58" s="133"/>
      <c r="AI58" s="133" t="s">
        <v>293</v>
      </c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4">
        <v>649300</v>
      </c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>
        <f>BW59+BW61+BW60</f>
        <v>1216239.8499999999</v>
      </c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>
        <f>BC58-BW58</f>
        <v>-566939.8499999999</v>
      </c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6"/>
    </row>
    <row r="59" spans="1:110" ht="13.5" customHeight="1">
      <c r="A59" s="118" t="s">
        <v>213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9"/>
      <c r="AC59" s="120"/>
      <c r="AD59" s="133"/>
      <c r="AE59" s="133"/>
      <c r="AF59" s="133"/>
      <c r="AG59" s="133"/>
      <c r="AH59" s="133"/>
      <c r="AI59" s="133" t="s">
        <v>294</v>
      </c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4">
        <v>0</v>
      </c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>
        <v>1207817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>
        <f>BC59-BW59</f>
        <v>-1207817</v>
      </c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6"/>
    </row>
    <row r="60" spans="1:110" ht="13.5" customHeight="1">
      <c r="A60" s="118" t="s">
        <v>213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9"/>
      <c r="AC60" s="131"/>
      <c r="AD60" s="149"/>
      <c r="AE60" s="149"/>
      <c r="AF60" s="149"/>
      <c r="AG60" s="149"/>
      <c r="AH60" s="144"/>
      <c r="AI60" s="148" t="s">
        <v>93</v>
      </c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4"/>
      <c r="BC60" s="141">
        <v>0</v>
      </c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3"/>
      <c r="BR60" s="52"/>
      <c r="BS60" s="52"/>
      <c r="BT60" s="52"/>
      <c r="BU60" s="52"/>
      <c r="BV60" s="52"/>
      <c r="BW60" s="141">
        <v>7699.4</v>
      </c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3"/>
      <c r="CL60" s="52"/>
      <c r="CM60" s="52"/>
      <c r="CN60" s="52"/>
      <c r="CO60" s="141">
        <f>BC60-BW60</f>
        <v>-7699.4</v>
      </c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3"/>
      <c r="DD60" s="78"/>
      <c r="DE60" s="78"/>
      <c r="DF60" s="79"/>
    </row>
    <row r="61" spans="1:110" ht="13.5" customHeight="1">
      <c r="A61" s="118" t="s">
        <v>213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9"/>
      <c r="AC61" s="131"/>
      <c r="AD61" s="149"/>
      <c r="AE61" s="149"/>
      <c r="AF61" s="149"/>
      <c r="AG61" s="149"/>
      <c r="AH61" s="144"/>
      <c r="AI61" s="148" t="s">
        <v>169</v>
      </c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4"/>
      <c r="BC61" s="141" t="s">
        <v>481</v>
      </c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3"/>
      <c r="BR61" s="52"/>
      <c r="BS61" s="52"/>
      <c r="BT61" s="52"/>
      <c r="BU61" s="52"/>
      <c r="BV61" s="52"/>
      <c r="BW61" s="141">
        <v>723.45</v>
      </c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3"/>
      <c r="CL61" s="52"/>
      <c r="CM61" s="52"/>
      <c r="CN61" s="52"/>
      <c r="CO61" s="141">
        <v>-723.45</v>
      </c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3"/>
      <c r="DD61" s="78"/>
      <c r="DE61" s="78"/>
      <c r="DF61" s="79"/>
    </row>
    <row r="62" spans="1:110" ht="12.75" customHeight="1">
      <c r="A62" s="121" t="s">
        <v>240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2"/>
      <c r="AC62" s="120"/>
      <c r="AD62" s="133"/>
      <c r="AE62" s="133"/>
      <c r="AF62" s="133"/>
      <c r="AG62" s="133"/>
      <c r="AH62" s="133"/>
      <c r="AI62" s="132" t="s">
        <v>222</v>
      </c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01">
        <f>BC63+BC68</f>
        <v>1822700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>
        <f>BW68+BW63</f>
        <v>985960.28</v>
      </c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>
        <f>BC62-BW62</f>
        <v>836739.72</v>
      </c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3"/>
    </row>
    <row r="63" spans="1:110" ht="14.25" customHeight="1">
      <c r="A63" s="118" t="s">
        <v>214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9"/>
      <c r="AC63" s="120"/>
      <c r="AD63" s="133"/>
      <c r="AE63" s="133"/>
      <c r="AF63" s="133"/>
      <c r="AG63" s="133"/>
      <c r="AH63" s="133"/>
      <c r="AI63" s="133" t="s">
        <v>295</v>
      </c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>
        <f>BC64</f>
        <v>748700</v>
      </c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>
        <f>BW64</f>
        <v>153946.61</v>
      </c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>
        <f>BC63-BW63</f>
        <v>594753.39</v>
      </c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6"/>
    </row>
    <row r="64" spans="1:110" ht="46.5" customHeight="1">
      <c r="A64" s="118" t="s">
        <v>524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9"/>
      <c r="AC64" s="120"/>
      <c r="AD64" s="133"/>
      <c r="AE64" s="133"/>
      <c r="AF64" s="133"/>
      <c r="AG64" s="133"/>
      <c r="AH64" s="133"/>
      <c r="AI64" s="133" t="s">
        <v>296</v>
      </c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4">
        <v>748700</v>
      </c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53">
        <f>BW65+BW66</f>
        <v>153946.61</v>
      </c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11">
        <f>BC64-BW64</f>
        <v>594753.39</v>
      </c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2"/>
    </row>
    <row r="65" spans="1:110" ht="46.5" customHeight="1">
      <c r="A65" s="118" t="s">
        <v>524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120"/>
      <c r="AD65" s="133"/>
      <c r="AE65" s="133"/>
      <c r="AF65" s="133"/>
      <c r="AG65" s="133"/>
      <c r="AH65" s="133"/>
      <c r="AI65" s="133" t="s">
        <v>297</v>
      </c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4" t="s">
        <v>263</v>
      </c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>
        <v>152944.62</v>
      </c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11">
        <v>-79707.41</v>
      </c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2"/>
    </row>
    <row r="66" spans="1:110" ht="46.5" customHeight="1">
      <c r="A66" s="118" t="s">
        <v>524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131"/>
      <c r="AD66" s="149"/>
      <c r="AE66" s="149"/>
      <c r="AF66" s="149"/>
      <c r="AG66" s="149"/>
      <c r="AH66" s="144"/>
      <c r="AI66" s="148" t="s">
        <v>535</v>
      </c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4"/>
      <c r="BC66" s="141" t="s">
        <v>481</v>
      </c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3"/>
      <c r="BR66" s="52"/>
      <c r="BS66" s="52"/>
      <c r="BT66" s="52"/>
      <c r="BU66" s="52"/>
      <c r="BV66" s="52"/>
      <c r="BW66" s="141">
        <v>1001.99</v>
      </c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3"/>
      <c r="CL66" s="52"/>
      <c r="CM66" s="52"/>
      <c r="CN66" s="52"/>
      <c r="CO66" s="113">
        <v>-1001.99</v>
      </c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5"/>
      <c r="DC66" s="74"/>
      <c r="DD66" s="74"/>
      <c r="DE66" s="74"/>
      <c r="DF66" s="75"/>
    </row>
    <row r="67" spans="1:110" ht="46.5" customHeight="1">
      <c r="A67" s="118" t="s">
        <v>524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20"/>
      <c r="AD67" s="133"/>
      <c r="AE67" s="133"/>
      <c r="AF67" s="133"/>
      <c r="AG67" s="133"/>
      <c r="AH67" s="133"/>
      <c r="AI67" s="133" t="s">
        <v>534</v>
      </c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4" t="s">
        <v>263</v>
      </c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>
        <v>0</v>
      </c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11">
        <v>0</v>
      </c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2"/>
    </row>
    <row r="68" spans="1:110" s="23" customFormat="1" ht="15" customHeight="1">
      <c r="A68" s="121" t="s">
        <v>215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2"/>
      <c r="AC68" s="203"/>
      <c r="AD68" s="132"/>
      <c r="AE68" s="132"/>
      <c r="AF68" s="132"/>
      <c r="AG68" s="132"/>
      <c r="AH68" s="132"/>
      <c r="AI68" s="132" t="s">
        <v>223</v>
      </c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210">
        <f>BC69+BC73</f>
        <v>1074000</v>
      </c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101">
        <f>BW69+BW73</f>
        <v>832013.67</v>
      </c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>
        <f>BC68-BW68</f>
        <v>241986.32999999996</v>
      </c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3"/>
    </row>
    <row r="69" spans="1:110" ht="15" customHeight="1">
      <c r="A69" s="118" t="s">
        <v>525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9"/>
      <c r="AC69" s="120"/>
      <c r="AD69" s="133"/>
      <c r="AE69" s="133"/>
      <c r="AF69" s="133"/>
      <c r="AG69" s="133"/>
      <c r="AH69" s="133"/>
      <c r="AI69" s="133" t="s">
        <v>98</v>
      </c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4">
        <f>BC70</f>
        <v>280400</v>
      </c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53">
        <f>BW70</f>
        <v>270837.80000000005</v>
      </c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34">
        <f>BC69-BW69</f>
        <v>9562.199999999953</v>
      </c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6"/>
    </row>
    <row r="70" spans="1:110" ht="34.5" customHeight="1">
      <c r="A70" s="118" t="s">
        <v>526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9"/>
      <c r="AC70" s="120"/>
      <c r="AD70" s="133"/>
      <c r="AE70" s="133"/>
      <c r="AF70" s="133"/>
      <c r="AG70" s="133"/>
      <c r="AH70" s="133"/>
      <c r="AI70" s="133" t="s">
        <v>527</v>
      </c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4">
        <v>280400</v>
      </c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53">
        <f>BW71+BW72</f>
        <v>270837.80000000005</v>
      </c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34">
        <f>BC70-BW70</f>
        <v>9562.199999999953</v>
      </c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6"/>
    </row>
    <row r="71" spans="1:110" ht="35.25" customHeight="1">
      <c r="A71" s="118" t="s">
        <v>526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9"/>
      <c r="AC71" s="120"/>
      <c r="AD71" s="133"/>
      <c r="AE71" s="133"/>
      <c r="AF71" s="133"/>
      <c r="AG71" s="133"/>
      <c r="AH71" s="133"/>
      <c r="AI71" s="133" t="s">
        <v>529</v>
      </c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4" t="s">
        <v>481</v>
      </c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>
        <v>270732.15</v>
      </c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>
        <v>-270732.15</v>
      </c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6"/>
    </row>
    <row r="72" spans="1:110" ht="35.25" customHeight="1">
      <c r="A72" s="118" t="s">
        <v>526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9"/>
      <c r="AC72" s="131"/>
      <c r="AD72" s="149"/>
      <c r="AE72" s="149"/>
      <c r="AF72" s="149"/>
      <c r="AG72" s="149"/>
      <c r="AH72" s="144"/>
      <c r="AI72" s="148" t="s">
        <v>168</v>
      </c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4"/>
      <c r="BC72" s="141" t="s">
        <v>481</v>
      </c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3"/>
      <c r="BR72" s="52"/>
      <c r="BS72" s="52"/>
      <c r="BT72" s="52"/>
      <c r="BU72" s="52"/>
      <c r="BV72" s="52"/>
      <c r="BW72" s="141">
        <v>105.65</v>
      </c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3"/>
      <c r="CL72" s="52"/>
      <c r="CM72" s="52"/>
      <c r="CN72" s="52"/>
      <c r="CO72" s="141">
        <v>-105.65</v>
      </c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3"/>
      <c r="DD72" s="78"/>
      <c r="DE72" s="78"/>
      <c r="DF72" s="79"/>
    </row>
    <row r="73" spans="1:110" ht="17.25" customHeight="1">
      <c r="A73" s="118" t="s">
        <v>528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9"/>
      <c r="AC73" s="120"/>
      <c r="AD73" s="133"/>
      <c r="AE73" s="133"/>
      <c r="AF73" s="133"/>
      <c r="AG73" s="133"/>
      <c r="AH73" s="133"/>
      <c r="AI73" s="133" t="s">
        <v>530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4">
        <f>BC74</f>
        <v>793600</v>
      </c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>
        <f>BW74</f>
        <v>561175.87</v>
      </c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>
        <f>BC73-BW73</f>
        <v>232424.13</v>
      </c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6"/>
    </row>
    <row r="74" spans="1:110" ht="47.25" customHeight="1">
      <c r="A74" s="118" t="s">
        <v>531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9"/>
      <c r="AC74" s="120"/>
      <c r="AD74" s="133"/>
      <c r="AE74" s="133"/>
      <c r="AF74" s="133"/>
      <c r="AG74" s="133"/>
      <c r="AH74" s="133"/>
      <c r="AI74" s="133" t="s">
        <v>532</v>
      </c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4">
        <v>793600</v>
      </c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>
        <f>BW75+BW76+BW77</f>
        <v>561175.87</v>
      </c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>
        <f>BC74-BW74</f>
        <v>232424.13</v>
      </c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6"/>
    </row>
    <row r="75" spans="1:110" ht="45.75" customHeight="1">
      <c r="A75" s="118" t="s">
        <v>531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120"/>
      <c r="AD75" s="133"/>
      <c r="AE75" s="133"/>
      <c r="AF75" s="133"/>
      <c r="AG75" s="133"/>
      <c r="AH75" s="133"/>
      <c r="AI75" s="133" t="s">
        <v>533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4" t="s">
        <v>481</v>
      </c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>
        <v>558134.08</v>
      </c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>
        <v>-335133.08</v>
      </c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6"/>
    </row>
    <row r="76" spans="1:110" ht="45.75" customHeight="1">
      <c r="A76" s="118" t="s">
        <v>531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9"/>
      <c r="AC76" s="148"/>
      <c r="AD76" s="149"/>
      <c r="AE76" s="149"/>
      <c r="AF76" s="149"/>
      <c r="AG76" s="149"/>
      <c r="AH76" s="144"/>
      <c r="AI76" s="148" t="s">
        <v>167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4"/>
      <c r="BC76" s="141" t="s">
        <v>481</v>
      </c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3"/>
      <c r="BR76" s="52"/>
      <c r="BS76" s="52"/>
      <c r="BT76" s="52"/>
      <c r="BU76" s="52"/>
      <c r="BV76" s="52"/>
      <c r="BW76" s="141">
        <v>3041.79</v>
      </c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3"/>
      <c r="CL76" s="52"/>
      <c r="CM76" s="52"/>
      <c r="CN76" s="52"/>
      <c r="CO76" s="141">
        <v>-3041.79</v>
      </c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3"/>
      <c r="DC76" s="78"/>
      <c r="DD76" s="78"/>
      <c r="DE76" s="78"/>
      <c r="DF76" s="79"/>
    </row>
    <row r="77" spans="1:110" ht="45.75" customHeight="1">
      <c r="A77" s="118" t="s">
        <v>531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9"/>
      <c r="AC77" s="131"/>
      <c r="AD77" s="149"/>
      <c r="AE77" s="149"/>
      <c r="AF77" s="149"/>
      <c r="AG77" s="149"/>
      <c r="AH77" s="144"/>
      <c r="AI77" s="148" t="s">
        <v>166</v>
      </c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4"/>
      <c r="BC77" s="152" t="s">
        <v>481</v>
      </c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3"/>
      <c r="BR77" s="52"/>
      <c r="BS77" s="52"/>
      <c r="BT77" s="52"/>
      <c r="BU77" s="52"/>
      <c r="BV77" s="52"/>
      <c r="BW77" s="141">
        <v>0</v>
      </c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3"/>
      <c r="CL77" s="52"/>
      <c r="CM77" s="52"/>
      <c r="CN77" s="52"/>
      <c r="CO77" s="141">
        <v>0</v>
      </c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3"/>
      <c r="DD77" s="78"/>
      <c r="DE77" s="78"/>
      <c r="DF77" s="79"/>
    </row>
    <row r="78" spans="1:110" ht="13.5" customHeight="1">
      <c r="A78" s="121" t="s">
        <v>241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2"/>
      <c r="AC78" s="120"/>
      <c r="AD78" s="133"/>
      <c r="AE78" s="133"/>
      <c r="AF78" s="133"/>
      <c r="AG78" s="133"/>
      <c r="AH78" s="133"/>
      <c r="AI78" s="132" t="s">
        <v>224</v>
      </c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01">
        <f>BC79</f>
        <v>11000</v>
      </c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>
        <f>BW79</f>
        <v>11400</v>
      </c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>
        <f aca="true" t="shared" si="2" ref="CO78:CO85">BC78-BW78</f>
        <v>-400</v>
      </c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3"/>
    </row>
    <row r="79" spans="1:110" ht="47.25" customHeight="1">
      <c r="A79" s="118" t="s">
        <v>216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9"/>
      <c r="AC79" s="120"/>
      <c r="AD79" s="133"/>
      <c r="AE79" s="133"/>
      <c r="AF79" s="133"/>
      <c r="AG79" s="133"/>
      <c r="AH79" s="133"/>
      <c r="AI79" s="133" t="s">
        <v>298</v>
      </c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4">
        <f>BC80</f>
        <v>11000</v>
      </c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>
        <f>BW80</f>
        <v>11400</v>
      </c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>
        <f t="shared" si="2"/>
        <v>-400</v>
      </c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6"/>
    </row>
    <row r="80" spans="1:110" ht="78.75" customHeight="1">
      <c r="A80" s="118" t="s">
        <v>217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9"/>
      <c r="AC80" s="120"/>
      <c r="AD80" s="133"/>
      <c r="AE80" s="133"/>
      <c r="AF80" s="133"/>
      <c r="AG80" s="133"/>
      <c r="AH80" s="133"/>
      <c r="AI80" s="133" t="s">
        <v>299</v>
      </c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4">
        <v>11000</v>
      </c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>
        <f>BW81</f>
        <v>11400</v>
      </c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>
        <f t="shared" si="2"/>
        <v>-400</v>
      </c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6"/>
    </row>
    <row r="81" spans="1:110" ht="78.75" customHeight="1">
      <c r="A81" s="118" t="s">
        <v>217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9"/>
      <c r="AC81" s="120"/>
      <c r="AD81" s="133"/>
      <c r="AE81" s="133"/>
      <c r="AF81" s="133"/>
      <c r="AG81" s="133"/>
      <c r="AH81" s="133"/>
      <c r="AI81" s="133" t="s">
        <v>300</v>
      </c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4">
        <v>0</v>
      </c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>
        <v>11400</v>
      </c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>
        <f t="shared" si="2"/>
        <v>-11400</v>
      </c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6"/>
    </row>
    <row r="82" spans="1:110" ht="23.25" customHeight="1">
      <c r="A82" s="137" t="s">
        <v>112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204"/>
      <c r="AC82" s="145"/>
      <c r="AD82" s="146"/>
      <c r="AE82" s="146"/>
      <c r="AF82" s="146"/>
      <c r="AG82" s="146"/>
      <c r="AH82" s="147"/>
      <c r="AI82" s="145" t="s">
        <v>113</v>
      </c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7"/>
      <c r="BC82" s="104">
        <f>BC83</f>
        <v>0</v>
      </c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9"/>
      <c r="BR82" s="43"/>
      <c r="BS82" s="43"/>
      <c r="BT82" s="43"/>
      <c r="BU82" s="43"/>
      <c r="BV82" s="43"/>
      <c r="BW82" s="104">
        <f>BW83</f>
        <v>32000</v>
      </c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9"/>
      <c r="CL82" s="43"/>
      <c r="CM82" s="43"/>
      <c r="CN82" s="43"/>
      <c r="CO82" s="104">
        <f>BC82-BW82</f>
        <v>-32000</v>
      </c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9"/>
      <c r="DC82" s="90"/>
      <c r="DD82" s="78"/>
      <c r="DE82" s="78"/>
      <c r="DF82" s="79"/>
    </row>
    <row r="83" spans="1:110" ht="88.5" customHeight="1">
      <c r="A83" s="129" t="s">
        <v>122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205"/>
      <c r="AC83" s="148"/>
      <c r="AD83" s="149"/>
      <c r="AE83" s="149"/>
      <c r="AF83" s="149"/>
      <c r="AG83" s="149"/>
      <c r="AH83" s="144"/>
      <c r="AI83" s="148" t="s">
        <v>121</v>
      </c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4"/>
      <c r="BC83" s="141">
        <v>0</v>
      </c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3"/>
      <c r="BR83" s="52"/>
      <c r="BS83" s="52"/>
      <c r="BT83" s="52"/>
      <c r="BU83" s="52"/>
      <c r="BV83" s="52"/>
      <c r="BW83" s="141">
        <v>32000</v>
      </c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3"/>
      <c r="CL83" s="52"/>
      <c r="CM83" s="52"/>
      <c r="CN83" s="52"/>
      <c r="CO83" s="141">
        <f>BC83-BW83</f>
        <v>-32000</v>
      </c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3"/>
      <c r="DC83" s="78"/>
      <c r="DD83" s="78"/>
      <c r="DE83" s="78"/>
      <c r="DF83" s="79"/>
    </row>
    <row r="84" spans="1:110" s="23" customFormat="1" ht="15" customHeight="1">
      <c r="A84" s="121" t="s">
        <v>367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203"/>
      <c r="AD84" s="132"/>
      <c r="AE84" s="132"/>
      <c r="AF84" s="132"/>
      <c r="AG84" s="132"/>
      <c r="AH84" s="132"/>
      <c r="AI84" s="132" t="s">
        <v>368</v>
      </c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01">
        <f>BC85</f>
        <v>66400</v>
      </c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>
        <f>BW85</f>
        <v>55700</v>
      </c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>
        <f t="shared" si="2"/>
        <v>10700</v>
      </c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3"/>
    </row>
    <row r="85" spans="1:110" ht="45" customHeight="1">
      <c r="A85" s="118" t="s">
        <v>165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9"/>
      <c r="AC85" s="120"/>
      <c r="AD85" s="133"/>
      <c r="AE85" s="133"/>
      <c r="AF85" s="133"/>
      <c r="AG85" s="133"/>
      <c r="AH85" s="133"/>
      <c r="AI85" s="133" t="s">
        <v>500</v>
      </c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4">
        <f>BC86</f>
        <v>66400</v>
      </c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>
        <f>BW86</f>
        <v>55700</v>
      </c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>
        <f t="shared" si="2"/>
        <v>10700</v>
      </c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6"/>
    </row>
    <row r="86" spans="1:110" ht="45.75" customHeight="1">
      <c r="A86" s="118" t="s">
        <v>165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9"/>
      <c r="AC86" s="120"/>
      <c r="AD86" s="133"/>
      <c r="AE86" s="133"/>
      <c r="AF86" s="133"/>
      <c r="AG86" s="133"/>
      <c r="AH86" s="133"/>
      <c r="AI86" s="133" t="s">
        <v>523</v>
      </c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4">
        <v>66400</v>
      </c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>
        <v>55700</v>
      </c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>
        <f aca="true" t="shared" si="3" ref="CO86:CO91">BC86-BW86</f>
        <v>10700</v>
      </c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6"/>
    </row>
    <row r="87" spans="1:110" ht="13.5" customHeight="1">
      <c r="A87" s="137" t="s">
        <v>218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26"/>
      <c r="AC87" s="131"/>
      <c r="AD87" s="149"/>
      <c r="AE87" s="149"/>
      <c r="AF87" s="149"/>
      <c r="AG87" s="149"/>
      <c r="AH87" s="144"/>
      <c r="AI87" s="145" t="s">
        <v>225</v>
      </c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7"/>
      <c r="BC87" s="104">
        <f>BC88</f>
        <v>7055810</v>
      </c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9"/>
      <c r="BW87" s="104">
        <f>BW89+BW92+BW97</f>
        <v>4682383.99</v>
      </c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9"/>
      <c r="CO87" s="104">
        <f t="shared" si="3"/>
        <v>2373426.01</v>
      </c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7"/>
    </row>
    <row r="88" spans="1:110" ht="33" customHeight="1">
      <c r="A88" s="129" t="s">
        <v>219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1"/>
      <c r="AD88" s="149"/>
      <c r="AE88" s="149"/>
      <c r="AF88" s="149"/>
      <c r="AG88" s="149"/>
      <c r="AH88" s="144"/>
      <c r="AI88" s="148" t="s">
        <v>301</v>
      </c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4"/>
      <c r="BC88" s="141">
        <f>BC89+BC92+BC97</f>
        <v>7055810</v>
      </c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3"/>
      <c r="BW88" s="138">
        <f>BW89+BW92+BW97</f>
        <v>4682383.99</v>
      </c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40"/>
      <c r="CO88" s="141">
        <f t="shared" si="3"/>
        <v>2373426.01</v>
      </c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25"/>
    </row>
    <row r="89" spans="1:110" ht="33.75" customHeight="1">
      <c r="A89" s="137" t="s">
        <v>242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26"/>
      <c r="AC89" s="185"/>
      <c r="AD89" s="146"/>
      <c r="AE89" s="146"/>
      <c r="AF89" s="146"/>
      <c r="AG89" s="146"/>
      <c r="AH89" s="147"/>
      <c r="AI89" s="145" t="s">
        <v>302</v>
      </c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7"/>
      <c r="BC89" s="104">
        <f>BC90</f>
        <v>5186300</v>
      </c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9"/>
      <c r="BW89" s="104">
        <f>BW90</f>
        <v>3734400</v>
      </c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9"/>
      <c r="CO89" s="104">
        <f t="shared" si="3"/>
        <v>1451900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</row>
    <row r="90" spans="1:110" ht="26.25" customHeight="1">
      <c r="A90" s="129" t="s">
        <v>243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30"/>
      <c r="AC90" s="131"/>
      <c r="AD90" s="149"/>
      <c r="AE90" s="149"/>
      <c r="AF90" s="149"/>
      <c r="AG90" s="149"/>
      <c r="AH90" s="144"/>
      <c r="AI90" s="148" t="s">
        <v>303</v>
      </c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4"/>
      <c r="BC90" s="141">
        <f>BC91</f>
        <v>5186300</v>
      </c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3"/>
      <c r="BW90" s="141">
        <f>BW91</f>
        <v>3734400</v>
      </c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3"/>
      <c r="CO90" s="141">
        <f t="shared" si="3"/>
        <v>1451900</v>
      </c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25"/>
    </row>
    <row r="91" spans="1:110" ht="24.75" customHeight="1">
      <c r="A91" s="129" t="s">
        <v>522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30"/>
      <c r="AC91" s="131"/>
      <c r="AD91" s="149"/>
      <c r="AE91" s="149"/>
      <c r="AF91" s="149"/>
      <c r="AG91" s="149"/>
      <c r="AH91" s="144"/>
      <c r="AI91" s="148" t="s">
        <v>304</v>
      </c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4"/>
      <c r="BC91" s="141">
        <v>5186300</v>
      </c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3"/>
      <c r="BW91" s="141">
        <v>3734400</v>
      </c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3"/>
      <c r="CO91" s="141">
        <f t="shared" si="3"/>
        <v>1451900</v>
      </c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25"/>
    </row>
    <row r="92" spans="1:110" ht="35.25" customHeight="1">
      <c r="A92" s="121" t="s">
        <v>244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2"/>
      <c r="AC92" s="120"/>
      <c r="AD92" s="133"/>
      <c r="AE92" s="133"/>
      <c r="AF92" s="133"/>
      <c r="AG92" s="133"/>
      <c r="AH92" s="133"/>
      <c r="AI92" s="132" t="s">
        <v>305</v>
      </c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01">
        <f>BC93+BC95</f>
        <v>148400</v>
      </c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>
        <f>BW93+BW95</f>
        <v>148400</v>
      </c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>
        <f>BC92-BW92</f>
        <v>0</v>
      </c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8"/>
    </row>
    <row r="93" spans="1:110" ht="35.25" customHeight="1">
      <c r="A93" s="118" t="s">
        <v>245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9"/>
      <c r="AC93" s="120"/>
      <c r="AD93" s="133"/>
      <c r="AE93" s="133"/>
      <c r="AF93" s="133"/>
      <c r="AG93" s="133"/>
      <c r="AH93" s="133"/>
      <c r="AI93" s="133" t="s">
        <v>306</v>
      </c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4">
        <f>BC94</f>
        <v>148200</v>
      </c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>
        <f>BW94</f>
        <v>148200</v>
      </c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>
        <f>BC93-BW93</f>
        <v>0</v>
      </c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07"/>
    </row>
    <row r="94" spans="1:110" ht="45" customHeight="1" thickBot="1">
      <c r="A94" s="118" t="s">
        <v>521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9"/>
      <c r="AC94" s="123"/>
      <c r="AD94" s="124"/>
      <c r="AE94" s="124"/>
      <c r="AF94" s="124"/>
      <c r="AG94" s="124"/>
      <c r="AH94" s="124"/>
      <c r="AI94" s="124" t="s">
        <v>307</v>
      </c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10">
        <v>148200</v>
      </c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>
        <v>148200</v>
      </c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>
        <f>BC94-BW94</f>
        <v>0</v>
      </c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206"/>
    </row>
    <row r="95" spans="1:110" ht="36.75" customHeight="1" thickBot="1">
      <c r="A95" s="118" t="s">
        <v>266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9"/>
      <c r="AC95" s="123"/>
      <c r="AD95" s="124"/>
      <c r="AE95" s="124"/>
      <c r="AF95" s="124"/>
      <c r="AG95" s="124"/>
      <c r="AH95" s="124"/>
      <c r="AI95" s="124" t="s">
        <v>308</v>
      </c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10">
        <v>200</v>
      </c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>
        <f>BW96</f>
        <v>200</v>
      </c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>
        <f>CO96</f>
        <v>0</v>
      </c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206"/>
    </row>
    <row r="96" spans="1:110" ht="32.25" customHeight="1" thickBot="1">
      <c r="A96" s="118" t="s">
        <v>520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9"/>
      <c r="AC96" s="123"/>
      <c r="AD96" s="124"/>
      <c r="AE96" s="124"/>
      <c r="AF96" s="124"/>
      <c r="AG96" s="124"/>
      <c r="AH96" s="124"/>
      <c r="AI96" s="124" t="s">
        <v>308</v>
      </c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10">
        <v>200</v>
      </c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>
        <v>200</v>
      </c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>
        <f>BC96-BW96</f>
        <v>0</v>
      </c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206"/>
    </row>
    <row r="97" spans="1:110" ht="12" customHeight="1">
      <c r="A97" s="121" t="s">
        <v>246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2"/>
      <c r="AC97" s="120"/>
      <c r="AD97" s="133"/>
      <c r="AE97" s="133"/>
      <c r="AF97" s="133"/>
      <c r="AG97" s="133"/>
      <c r="AH97" s="133"/>
      <c r="AI97" s="132" t="s">
        <v>313</v>
      </c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01">
        <f>BC98</f>
        <v>1721110</v>
      </c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>
        <f>BW98</f>
        <v>799583.99</v>
      </c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>
        <f>BC97-BW97</f>
        <v>921526.01</v>
      </c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8"/>
    </row>
    <row r="98" spans="1:110" ht="21.75" customHeight="1">
      <c r="A98" s="118" t="s">
        <v>271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120"/>
      <c r="AD98" s="133"/>
      <c r="AE98" s="133"/>
      <c r="AF98" s="133"/>
      <c r="AG98" s="133"/>
      <c r="AH98" s="133"/>
      <c r="AI98" s="133" t="s">
        <v>309</v>
      </c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4">
        <f>BC99</f>
        <v>1721110</v>
      </c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>
        <f>BW99</f>
        <v>799583.99</v>
      </c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>
        <f>CO99</f>
        <v>921526.01</v>
      </c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07"/>
    </row>
    <row r="99" spans="1:110" ht="22.5" customHeight="1">
      <c r="A99" s="118" t="s">
        <v>519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120"/>
      <c r="AD99" s="133"/>
      <c r="AE99" s="133"/>
      <c r="AF99" s="133"/>
      <c r="AG99" s="133"/>
      <c r="AH99" s="133"/>
      <c r="AI99" s="133" t="s">
        <v>310</v>
      </c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4">
        <v>1721110</v>
      </c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>
        <v>799583.99</v>
      </c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>
        <f>BC99-BW99</f>
        <v>921526.01</v>
      </c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07"/>
    </row>
    <row r="100" spans="1:110" ht="10.5" customHeight="1">
      <c r="A100" s="118" t="s">
        <v>311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9"/>
      <c r="AC100" s="120"/>
      <c r="AD100" s="133"/>
      <c r="AE100" s="133"/>
      <c r="AF100" s="133"/>
      <c r="AG100" s="133"/>
      <c r="AH100" s="133"/>
      <c r="AI100" s="133" t="s">
        <v>312</v>
      </c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07"/>
    </row>
    <row r="101" spans="1:110" ht="14.25" customHeight="1">
      <c r="A101" s="118" t="s">
        <v>199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120"/>
      <c r="AD101" s="133"/>
      <c r="AE101" s="133"/>
      <c r="AF101" s="133"/>
      <c r="AG101" s="133"/>
      <c r="AH101" s="133"/>
      <c r="AI101" s="133" t="s">
        <v>312</v>
      </c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4">
        <f>BC12</f>
        <v>12580810</v>
      </c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>
        <f>BW12</f>
        <v>9299332</v>
      </c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>
        <f>CO12</f>
        <v>3281478</v>
      </c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07"/>
    </row>
  </sheetData>
  <sheetProtection/>
  <mergeCells count="569">
    <mergeCell ref="A42:AB42"/>
    <mergeCell ref="AC42:AH42"/>
    <mergeCell ref="AI42:BB42"/>
    <mergeCell ref="A26:AB26"/>
    <mergeCell ref="AC26:AH26"/>
    <mergeCell ref="AI26:BB26"/>
    <mergeCell ref="AI27:BB27"/>
    <mergeCell ref="AI39:BB39"/>
    <mergeCell ref="AI37:BB37"/>
    <mergeCell ref="AI38:BB38"/>
    <mergeCell ref="BW42:CK42"/>
    <mergeCell ref="BC42:BQ42"/>
    <mergeCell ref="BW43:CK43"/>
    <mergeCell ref="BW44:CK44"/>
    <mergeCell ref="CO45:DF45"/>
    <mergeCell ref="BW48:CJ48"/>
    <mergeCell ref="CK48:DB48"/>
    <mergeCell ref="BW49:CJ49"/>
    <mergeCell ref="BW45:CN45"/>
    <mergeCell ref="CO49:DC49"/>
    <mergeCell ref="A48:AB48"/>
    <mergeCell ref="BW51:CJ51"/>
    <mergeCell ref="CO51:DC51"/>
    <mergeCell ref="BW47:CN47"/>
    <mergeCell ref="BW50:CJ50"/>
    <mergeCell ref="A43:AB43"/>
    <mergeCell ref="A44:AB44"/>
    <mergeCell ref="AC43:AH43"/>
    <mergeCell ref="AC44:AH44"/>
    <mergeCell ref="BW54:CK54"/>
    <mergeCell ref="A61:AB61"/>
    <mergeCell ref="AC61:AH61"/>
    <mergeCell ref="AI61:BB61"/>
    <mergeCell ref="BC61:BQ61"/>
    <mergeCell ref="BC60:BQ60"/>
    <mergeCell ref="A60:AB60"/>
    <mergeCell ref="A57:AB57"/>
    <mergeCell ref="BC56:BV56"/>
    <mergeCell ref="BC57:BV57"/>
    <mergeCell ref="AI75:BB75"/>
    <mergeCell ref="BC74:BV74"/>
    <mergeCell ref="A62:AB62"/>
    <mergeCell ref="AC62:AH62"/>
    <mergeCell ref="AC65:AH65"/>
    <mergeCell ref="AC63:AH63"/>
    <mergeCell ref="AC64:AH64"/>
    <mergeCell ref="BC62:BV62"/>
    <mergeCell ref="AI62:BB62"/>
    <mergeCell ref="BW77:CK77"/>
    <mergeCell ref="CO77:DC77"/>
    <mergeCell ref="A76:AB76"/>
    <mergeCell ref="AC76:AH76"/>
    <mergeCell ref="CO76:DB76"/>
    <mergeCell ref="AI77:BB77"/>
    <mergeCell ref="BW76:CK76"/>
    <mergeCell ref="CO72:DC72"/>
    <mergeCell ref="CO70:DF70"/>
    <mergeCell ref="BW71:CN71"/>
    <mergeCell ref="CO71:DF71"/>
    <mergeCell ref="BW70:CN70"/>
    <mergeCell ref="BW28:CK28"/>
    <mergeCell ref="BW56:CN56"/>
    <mergeCell ref="BC71:BV71"/>
    <mergeCell ref="BC70:BV70"/>
    <mergeCell ref="BC65:BV65"/>
    <mergeCell ref="BC68:BV68"/>
    <mergeCell ref="BC66:BQ66"/>
    <mergeCell ref="BC59:BV59"/>
    <mergeCell ref="BW62:CN62"/>
    <mergeCell ref="BC69:BV69"/>
    <mergeCell ref="BW46:CN46"/>
    <mergeCell ref="BC54:BQ54"/>
    <mergeCell ref="BC51:BQ51"/>
    <mergeCell ref="BC46:BV46"/>
    <mergeCell ref="BW52:CK52"/>
    <mergeCell ref="BW53:CK53"/>
    <mergeCell ref="BC49:BQ49"/>
    <mergeCell ref="BC53:BQ53"/>
    <mergeCell ref="BC48:BQ48"/>
    <mergeCell ref="BC47:BV47"/>
    <mergeCell ref="AC67:AH67"/>
    <mergeCell ref="AC72:AH72"/>
    <mergeCell ref="AC54:AH54"/>
    <mergeCell ref="AI58:BB58"/>
    <mergeCell ref="AC58:AH58"/>
    <mergeCell ref="AC55:AH55"/>
    <mergeCell ref="AC71:AH71"/>
    <mergeCell ref="AC70:AH70"/>
    <mergeCell ref="AC68:AH68"/>
    <mergeCell ref="AI54:BB54"/>
    <mergeCell ref="AC66:AH66"/>
    <mergeCell ref="AI59:BB59"/>
    <mergeCell ref="AI60:BB60"/>
    <mergeCell ref="AI65:BB65"/>
    <mergeCell ref="AC60:AH60"/>
    <mergeCell ref="BC37:BQ37"/>
    <mergeCell ref="BC35:BV35"/>
    <mergeCell ref="BC31:BQ31"/>
    <mergeCell ref="BC36:BQ36"/>
    <mergeCell ref="BC34:BV34"/>
    <mergeCell ref="BC33:BQ33"/>
    <mergeCell ref="AI23:BB23"/>
    <mergeCell ref="BC24:BV24"/>
    <mergeCell ref="BC19:BQ19"/>
    <mergeCell ref="AI25:BB25"/>
    <mergeCell ref="BC25:BV25"/>
    <mergeCell ref="AI24:BB24"/>
    <mergeCell ref="AI22:BB22"/>
    <mergeCell ref="AI20:BB20"/>
    <mergeCell ref="AI19:BB19"/>
    <mergeCell ref="BC17:BV17"/>
    <mergeCell ref="BC16:BV16"/>
    <mergeCell ref="AI18:BB18"/>
    <mergeCell ref="BC18:BV18"/>
    <mergeCell ref="BW38:CK38"/>
    <mergeCell ref="BW39:CK39"/>
    <mergeCell ref="A96:AB96"/>
    <mergeCell ref="AI96:BB96"/>
    <mergeCell ref="BC96:BV96"/>
    <mergeCell ref="AC96:AH96"/>
    <mergeCell ref="A95:AB95"/>
    <mergeCell ref="AC95:AH95"/>
    <mergeCell ref="AI95:BB95"/>
    <mergeCell ref="BC95:BV95"/>
    <mergeCell ref="BW37:CK37"/>
    <mergeCell ref="BW34:CN34"/>
    <mergeCell ref="BW35:CN35"/>
    <mergeCell ref="BW36:CK36"/>
    <mergeCell ref="CO95:DF95"/>
    <mergeCell ref="CO94:DF94"/>
    <mergeCell ref="BW93:CN93"/>
    <mergeCell ref="CO96:DF96"/>
    <mergeCell ref="CO93:DF93"/>
    <mergeCell ref="BW94:CN94"/>
    <mergeCell ref="BW95:CN95"/>
    <mergeCell ref="BW96:CN96"/>
    <mergeCell ref="A85:AB85"/>
    <mergeCell ref="AC88:AH88"/>
    <mergeCell ref="A88:AB88"/>
    <mergeCell ref="CO88:DF88"/>
    <mergeCell ref="CO87:DF87"/>
    <mergeCell ref="AI85:BB85"/>
    <mergeCell ref="CO86:DF86"/>
    <mergeCell ref="CO85:DF85"/>
    <mergeCell ref="AI87:BB87"/>
    <mergeCell ref="AC86:AH86"/>
    <mergeCell ref="AI94:BB94"/>
    <mergeCell ref="BC92:BV92"/>
    <mergeCell ref="CO92:DF92"/>
    <mergeCell ref="A86:AB86"/>
    <mergeCell ref="A91:AB91"/>
    <mergeCell ref="AI91:BB91"/>
    <mergeCell ref="AC90:AH90"/>
    <mergeCell ref="AI90:BB90"/>
    <mergeCell ref="BW92:CN92"/>
    <mergeCell ref="BC93:BV93"/>
    <mergeCell ref="AI93:BB93"/>
    <mergeCell ref="AC92:AH92"/>
    <mergeCell ref="AI92:BB92"/>
    <mergeCell ref="AI89:BB89"/>
    <mergeCell ref="AC89:AH89"/>
    <mergeCell ref="A84:AB84"/>
    <mergeCell ref="AC84:AH84"/>
    <mergeCell ref="AC81:AH81"/>
    <mergeCell ref="A82:AB82"/>
    <mergeCell ref="A83:AB83"/>
    <mergeCell ref="AC82:AH82"/>
    <mergeCell ref="AC83:AH83"/>
    <mergeCell ref="A71:AB71"/>
    <mergeCell ref="A67:AB67"/>
    <mergeCell ref="A68:AB68"/>
    <mergeCell ref="A75:AB75"/>
    <mergeCell ref="A74:AB74"/>
    <mergeCell ref="A77:AB77"/>
    <mergeCell ref="A81:AB81"/>
    <mergeCell ref="A72:AB72"/>
    <mergeCell ref="A47:AB47"/>
    <mergeCell ref="A55:AB55"/>
    <mergeCell ref="A78:AB78"/>
    <mergeCell ref="A73:AB73"/>
    <mergeCell ref="A63:AB63"/>
    <mergeCell ref="A70:AB70"/>
    <mergeCell ref="A65:AB65"/>
    <mergeCell ref="A69:AB69"/>
    <mergeCell ref="A64:AB64"/>
    <mergeCell ref="A66:AB66"/>
    <mergeCell ref="A38:AB38"/>
    <mergeCell ref="A40:AB40"/>
    <mergeCell ref="A41:AB41"/>
    <mergeCell ref="A37:AB37"/>
    <mergeCell ref="AI21:BB21"/>
    <mergeCell ref="A22:AB22"/>
    <mergeCell ref="AC22:AH22"/>
    <mergeCell ref="A19:AB19"/>
    <mergeCell ref="A20:AB20"/>
    <mergeCell ref="AC20:AH20"/>
    <mergeCell ref="AC19:AH19"/>
    <mergeCell ref="A14:AB14"/>
    <mergeCell ref="A36:AB36"/>
    <mergeCell ref="A21:AB21"/>
    <mergeCell ref="AC21:AH21"/>
    <mergeCell ref="A27:AB27"/>
    <mergeCell ref="AC27:AH27"/>
    <mergeCell ref="AC25:AH25"/>
    <mergeCell ref="A15:AB15"/>
    <mergeCell ref="A13:AB13"/>
    <mergeCell ref="AC34:AH34"/>
    <mergeCell ref="AC23:AH23"/>
    <mergeCell ref="A33:AB33"/>
    <mergeCell ref="AC15:AH15"/>
    <mergeCell ref="A18:AB18"/>
    <mergeCell ref="A23:AB23"/>
    <mergeCell ref="A24:AB24"/>
    <mergeCell ref="AC24:AH24"/>
    <mergeCell ref="A25:AB25"/>
    <mergeCell ref="A5:R5"/>
    <mergeCell ref="BC10:BV10"/>
    <mergeCell ref="AC10:AH10"/>
    <mergeCell ref="AI10:BB10"/>
    <mergeCell ref="S5:CB5"/>
    <mergeCell ref="A10:AB10"/>
    <mergeCell ref="AP6:CB6"/>
    <mergeCell ref="A6:AO6"/>
    <mergeCell ref="CO7:DF7"/>
    <mergeCell ref="A9:DF9"/>
    <mergeCell ref="CO8:DF8"/>
    <mergeCell ref="CO10:DF10"/>
    <mergeCell ref="AI11:BB11"/>
    <mergeCell ref="AC11:AH11"/>
    <mergeCell ref="A12:AB12"/>
    <mergeCell ref="AC12:AH12"/>
    <mergeCell ref="A11:AB11"/>
    <mergeCell ref="AI12:BB12"/>
    <mergeCell ref="AC14:AH14"/>
    <mergeCell ref="AI14:BB14"/>
    <mergeCell ref="BW13:CN13"/>
    <mergeCell ref="BW12:CN12"/>
    <mergeCell ref="AC13:AH13"/>
    <mergeCell ref="CO11:DF11"/>
    <mergeCell ref="BC15:BV15"/>
    <mergeCell ref="CO13:DF13"/>
    <mergeCell ref="CO12:DF12"/>
    <mergeCell ref="BC13:BV13"/>
    <mergeCell ref="CO14:DF14"/>
    <mergeCell ref="BW14:CN14"/>
    <mergeCell ref="BC14:BV14"/>
    <mergeCell ref="BW11:CN11"/>
    <mergeCell ref="BW18:CN18"/>
    <mergeCell ref="BC22:BQ22"/>
    <mergeCell ref="BC20:BQ20"/>
    <mergeCell ref="BC21:BQ21"/>
    <mergeCell ref="BW21:CK21"/>
    <mergeCell ref="BW19:CK19"/>
    <mergeCell ref="BW20:CK20"/>
    <mergeCell ref="BW25:CN25"/>
    <mergeCell ref="BC27:BV27"/>
    <mergeCell ref="BW26:CK26"/>
    <mergeCell ref="BW22:CK22"/>
    <mergeCell ref="BW24:CN24"/>
    <mergeCell ref="BC26:BQ26"/>
    <mergeCell ref="BW27:CN27"/>
    <mergeCell ref="BC23:BV23"/>
    <mergeCell ref="BW17:CN17"/>
    <mergeCell ref="BW16:CN16"/>
    <mergeCell ref="AI15:BB15"/>
    <mergeCell ref="CD6:CN6"/>
    <mergeCell ref="BW10:CN10"/>
    <mergeCell ref="AI13:BB13"/>
    <mergeCell ref="BW15:CN15"/>
    <mergeCell ref="BC11:BV11"/>
    <mergeCell ref="BC12:BV12"/>
    <mergeCell ref="CD7:CN7"/>
    <mergeCell ref="CO1:DF1"/>
    <mergeCell ref="CO2:DF2"/>
    <mergeCell ref="AS3:BJ3"/>
    <mergeCell ref="CO3:DF3"/>
    <mergeCell ref="V1:CM1"/>
    <mergeCell ref="CO4:DF5"/>
    <mergeCell ref="BL3:BW3"/>
    <mergeCell ref="CO6:DF6"/>
    <mergeCell ref="CO29:DC29"/>
    <mergeCell ref="CO16:DF16"/>
    <mergeCell ref="CO15:DF15"/>
    <mergeCell ref="CO18:DF18"/>
    <mergeCell ref="CO17:DF17"/>
    <mergeCell ref="BC28:BQ28"/>
    <mergeCell ref="BW23:CN23"/>
    <mergeCell ref="CO33:DC33"/>
    <mergeCell ref="CO19:DC19"/>
    <mergeCell ref="CO25:DF25"/>
    <mergeCell ref="CO31:DC31"/>
    <mergeCell ref="CO32:DC32"/>
    <mergeCell ref="CO30:DC30"/>
    <mergeCell ref="CO28:DC28"/>
    <mergeCell ref="CO27:DF27"/>
    <mergeCell ref="CO23:DF23"/>
    <mergeCell ref="CO24:DF24"/>
    <mergeCell ref="CO26:DB26"/>
    <mergeCell ref="CO22:DC22"/>
    <mergeCell ref="CO21:DC21"/>
    <mergeCell ref="CO20:DC20"/>
    <mergeCell ref="CO43:DC43"/>
    <mergeCell ref="CO44:DC44"/>
    <mergeCell ref="CO42:DC42"/>
    <mergeCell ref="CO63:DF63"/>
    <mergeCell ref="CK50:DC50"/>
    <mergeCell ref="BW59:CN59"/>
    <mergeCell ref="BW58:CN58"/>
    <mergeCell ref="BW55:CK55"/>
    <mergeCell ref="CO55:DC55"/>
    <mergeCell ref="CO56:DF56"/>
    <mergeCell ref="CO47:DF47"/>
    <mergeCell ref="CO46:DF46"/>
    <mergeCell ref="CO62:DF62"/>
    <mergeCell ref="CO54:DC54"/>
    <mergeCell ref="CO52:DB52"/>
    <mergeCell ref="CO53:DC53"/>
    <mergeCell ref="CO57:DF57"/>
    <mergeCell ref="AI88:BB88"/>
    <mergeCell ref="BC79:BV79"/>
    <mergeCell ref="BW80:CN80"/>
    <mergeCell ref="BC85:BV85"/>
    <mergeCell ref="BC87:BV87"/>
    <mergeCell ref="BC86:BV86"/>
    <mergeCell ref="BW85:CN85"/>
    <mergeCell ref="AI81:BB81"/>
    <mergeCell ref="AI82:BB82"/>
    <mergeCell ref="AI83:BB83"/>
    <mergeCell ref="CO81:DF81"/>
    <mergeCell ref="CO74:DF74"/>
    <mergeCell ref="BC73:BV73"/>
    <mergeCell ref="CO75:DF75"/>
    <mergeCell ref="BW74:CN74"/>
    <mergeCell ref="BC75:BV75"/>
    <mergeCell ref="BW75:CN75"/>
    <mergeCell ref="CO73:DF73"/>
    <mergeCell ref="BW73:CN73"/>
    <mergeCell ref="CO79:DF79"/>
    <mergeCell ref="AC18:AH18"/>
    <mergeCell ref="CO84:DF84"/>
    <mergeCell ref="BW87:CN87"/>
    <mergeCell ref="CO80:DF80"/>
    <mergeCell ref="BW86:CN86"/>
    <mergeCell ref="CO83:DB83"/>
    <mergeCell ref="BW83:CK83"/>
    <mergeCell ref="BW82:CK82"/>
    <mergeCell ref="CO82:DB82"/>
    <mergeCell ref="BW84:CN84"/>
    <mergeCell ref="A16:AB16"/>
    <mergeCell ref="A17:AB17"/>
    <mergeCell ref="AC16:AH16"/>
    <mergeCell ref="AI16:BB16"/>
    <mergeCell ref="AC17:AH17"/>
    <mergeCell ref="AI17:BB17"/>
    <mergeCell ref="BW57:CN57"/>
    <mergeCell ref="BW63:CN63"/>
    <mergeCell ref="BW69:CN69"/>
    <mergeCell ref="BC72:BQ72"/>
    <mergeCell ref="BW72:CK72"/>
    <mergeCell ref="BC58:BV58"/>
    <mergeCell ref="BC67:BV67"/>
    <mergeCell ref="BC64:BV64"/>
    <mergeCell ref="BW64:CN64"/>
    <mergeCell ref="BW67:CN67"/>
    <mergeCell ref="A31:AB31"/>
    <mergeCell ref="A32:AB32"/>
    <mergeCell ref="A58:AB58"/>
    <mergeCell ref="AC35:AH35"/>
    <mergeCell ref="AC36:AH36"/>
    <mergeCell ref="AC37:AH37"/>
    <mergeCell ref="AC38:AH38"/>
    <mergeCell ref="AC39:AH39"/>
    <mergeCell ref="A35:AB35"/>
    <mergeCell ref="A34:AB34"/>
    <mergeCell ref="AI80:BB80"/>
    <mergeCell ref="AC80:AH80"/>
    <mergeCell ref="AI76:BB76"/>
    <mergeCell ref="BC76:BQ76"/>
    <mergeCell ref="AC77:AH77"/>
    <mergeCell ref="BC77:BQ77"/>
    <mergeCell ref="AI79:BB79"/>
    <mergeCell ref="BC78:BV78"/>
    <mergeCell ref="A100:AB100"/>
    <mergeCell ref="AC46:AH46"/>
    <mergeCell ref="AC45:AH45"/>
    <mergeCell ref="CO101:DF101"/>
    <mergeCell ref="AI63:BB63"/>
    <mergeCell ref="BC63:BV63"/>
    <mergeCell ref="BW101:CN101"/>
    <mergeCell ref="BC80:BV80"/>
    <mergeCell ref="AI101:BB101"/>
    <mergeCell ref="BC101:BV101"/>
    <mergeCell ref="AI86:BB86"/>
    <mergeCell ref="AC101:AH101"/>
    <mergeCell ref="A39:AB39"/>
    <mergeCell ref="A45:AB45"/>
    <mergeCell ref="A46:AB46"/>
    <mergeCell ref="AC85:AH85"/>
    <mergeCell ref="A101:AB101"/>
    <mergeCell ref="AC87:AH87"/>
    <mergeCell ref="AC40:AH40"/>
    <mergeCell ref="AC41:AH41"/>
    <mergeCell ref="AI71:BB71"/>
    <mergeCell ref="AI66:BB66"/>
    <mergeCell ref="AI64:BB64"/>
    <mergeCell ref="AI48:BB48"/>
    <mergeCell ref="AI68:BB68"/>
    <mergeCell ref="AI69:BB69"/>
    <mergeCell ref="AI67:BB67"/>
    <mergeCell ref="AI70:BB70"/>
    <mergeCell ref="AI53:BB53"/>
    <mergeCell ref="AI52:BB52"/>
    <mergeCell ref="BC38:BQ38"/>
    <mergeCell ref="BC40:BQ40"/>
    <mergeCell ref="BC41:BQ41"/>
    <mergeCell ref="AI51:BB51"/>
    <mergeCell ref="BC39:BQ39"/>
    <mergeCell ref="BC43:BQ43"/>
    <mergeCell ref="BC44:BQ44"/>
    <mergeCell ref="BC45:BV45"/>
    <mergeCell ref="AI34:BB34"/>
    <mergeCell ref="AI47:BB47"/>
    <mergeCell ref="AI45:BB45"/>
    <mergeCell ref="AI35:BB35"/>
    <mergeCell ref="AI40:BB40"/>
    <mergeCell ref="AI41:BB41"/>
    <mergeCell ref="AI36:BB36"/>
    <mergeCell ref="AC69:AH69"/>
    <mergeCell ref="AC79:AH79"/>
    <mergeCell ref="AC78:AH78"/>
    <mergeCell ref="AI74:BB74"/>
    <mergeCell ref="AI78:BB78"/>
    <mergeCell ref="AI72:BB72"/>
    <mergeCell ref="AC73:AH73"/>
    <mergeCell ref="AC74:AH74"/>
    <mergeCell ref="AI73:BB73"/>
    <mergeCell ref="AC75:AH75"/>
    <mergeCell ref="AI84:BB84"/>
    <mergeCell ref="AC48:AH48"/>
    <mergeCell ref="AC53:AH53"/>
    <mergeCell ref="A80:AB80"/>
    <mergeCell ref="A79:AB79"/>
    <mergeCell ref="AC56:AH56"/>
    <mergeCell ref="AC57:AH57"/>
    <mergeCell ref="A56:AB56"/>
    <mergeCell ref="A59:AB59"/>
    <mergeCell ref="AC59:AH59"/>
    <mergeCell ref="AC49:AH49"/>
    <mergeCell ref="AC51:AH51"/>
    <mergeCell ref="A53:AB53"/>
    <mergeCell ref="A54:AB54"/>
    <mergeCell ref="A51:AB51"/>
    <mergeCell ref="A49:AB49"/>
    <mergeCell ref="AC52:AH52"/>
    <mergeCell ref="A50:AB50"/>
    <mergeCell ref="AC50:AH50"/>
    <mergeCell ref="A52:AB52"/>
    <mergeCell ref="AC47:AH47"/>
    <mergeCell ref="AI46:BB46"/>
    <mergeCell ref="AI44:BB44"/>
    <mergeCell ref="AI43:BB43"/>
    <mergeCell ref="AI30:BB30"/>
    <mergeCell ref="AI29:BB29"/>
    <mergeCell ref="AC33:AH33"/>
    <mergeCell ref="AI32:BB32"/>
    <mergeCell ref="AI33:BB33"/>
    <mergeCell ref="AC31:AH31"/>
    <mergeCell ref="AC32:AH32"/>
    <mergeCell ref="BW29:CK29"/>
    <mergeCell ref="BW30:CK30"/>
    <mergeCell ref="BC29:BQ29"/>
    <mergeCell ref="BC30:BQ30"/>
    <mergeCell ref="BW33:CK33"/>
    <mergeCell ref="BW31:CK31"/>
    <mergeCell ref="BW32:CK32"/>
    <mergeCell ref="BC32:BQ32"/>
    <mergeCell ref="CO34:DF34"/>
    <mergeCell ref="BW40:CK40"/>
    <mergeCell ref="BW41:CK41"/>
    <mergeCell ref="CO40:DC40"/>
    <mergeCell ref="CO41:DC41"/>
    <mergeCell ref="CO36:DB36"/>
    <mergeCell ref="CO39:DC39"/>
    <mergeCell ref="CO37:DG37"/>
    <mergeCell ref="CO38:DC38"/>
    <mergeCell ref="CO35:DF35"/>
    <mergeCell ref="CO64:DF64"/>
    <mergeCell ref="CO68:DF68"/>
    <mergeCell ref="BW68:CN68"/>
    <mergeCell ref="CO69:DF69"/>
    <mergeCell ref="BW65:CN65"/>
    <mergeCell ref="CO67:DF67"/>
    <mergeCell ref="BW66:CK66"/>
    <mergeCell ref="CO66:DB66"/>
    <mergeCell ref="CO65:DF65"/>
    <mergeCell ref="AC100:AH100"/>
    <mergeCell ref="AI100:BB100"/>
    <mergeCell ref="BC100:BV100"/>
    <mergeCell ref="BW100:CN100"/>
    <mergeCell ref="BC99:BV99"/>
    <mergeCell ref="AC99:AH99"/>
    <mergeCell ref="AI99:BB99"/>
    <mergeCell ref="BC98:BV98"/>
    <mergeCell ref="AI98:BB98"/>
    <mergeCell ref="BC97:BV97"/>
    <mergeCell ref="BW89:CN89"/>
    <mergeCell ref="BW90:CN90"/>
    <mergeCell ref="BC91:BV91"/>
    <mergeCell ref="BC90:BV90"/>
    <mergeCell ref="BC89:BV89"/>
    <mergeCell ref="BC94:BV94"/>
    <mergeCell ref="BW78:CN78"/>
    <mergeCell ref="BW91:CN91"/>
    <mergeCell ref="BC82:BQ82"/>
    <mergeCell ref="BC83:BQ83"/>
    <mergeCell ref="BW88:CN88"/>
    <mergeCell ref="BC88:BV88"/>
    <mergeCell ref="BW81:CN81"/>
    <mergeCell ref="BW79:CN79"/>
    <mergeCell ref="BC81:BV81"/>
    <mergeCell ref="BC84:BV84"/>
    <mergeCell ref="CO100:DF100"/>
    <mergeCell ref="CO98:DF98"/>
    <mergeCell ref="BW97:CN97"/>
    <mergeCell ref="BW99:CN99"/>
    <mergeCell ref="BW98:CN98"/>
    <mergeCell ref="CO99:DF99"/>
    <mergeCell ref="CO97:DF97"/>
    <mergeCell ref="CO91:DF91"/>
    <mergeCell ref="CO78:DF78"/>
    <mergeCell ref="AI31:BB31"/>
    <mergeCell ref="CO89:DF89"/>
    <mergeCell ref="CO90:DF90"/>
    <mergeCell ref="BW61:CK61"/>
    <mergeCell ref="CO61:DC61"/>
    <mergeCell ref="AI55:BB55"/>
    <mergeCell ref="BC52:BQ52"/>
    <mergeCell ref="AI50:BB50"/>
    <mergeCell ref="A99:AB99"/>
    <mergeCell ref="A97:AB97"/>
    <mergeCell ref="A98:AB98"/>
    <mergeCell ref="AC98:AH98"/>
    <mergeCell ref="AC97:AH97"/>
    <mergeCell ref="AI97:BB97"/>
    <mergeCell ref="A87:AB87"/>
    <mergeCell ref="A94:AB94"/>
    <mergeCell ref="A93:AB93"/>
    <mergeCell ref="AC93:AH93"/>
    <mergeCell ref="A92:AB92"/>
    <mergeCell ref="AC94:AH94"/>
    <mergeCell ref="A90:AB90"/>
    <mergeCell ref="AC91:AH91"/>
    <mergeCell ref="A89:AB89"/>
    <mergeCell ref="A28:AB28"/>
    <mergeCell ref="A29:AB29"/>
    <mergeCell ref="A30:AB30"/>
    <mergeCell ref="AC28:AH28"/>
    <mergeCell ref="AC29:AH29"/>
    <mergeCell ref="AC30:AH30"/>
    <mergeCell ref="AI28:BB28"/>
    <mergeCell ref="AI49:BB49"/>
    <mergeCell ref="BC50:BQ50"/>
    <mergeCell ref="CO60:DC60"/>
    <mergeCell ref="AI56:BB56"/>
    <mergeCell ref="AI57:BB57"/>
    <mergeCell ref="BW60:CK60"/>
    <mergeCell ref="CO59:DF59"/>
    <mergeCell ref="CO58:DF58"/>
    <mergeCell ref="BC55:BQ55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45"/>
  <sheetViews>
    <sheetView view="pageBreakPreview" zoomScaleSheetLayoutView="100" zoomScalePageLayoutView="0" workbookViewId="0" topLeftCell="A231">
      <selection activeCell="CO45" sqref="CO45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DF1" s="19" t="s">
        <v>200</v>
      </c>
    </row>
    <row r="2" spans="1:110" s="20" customFormat="1" ht="21" customHeight="1">
      <c r="A2" s="190" t="s">
        <v>201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</row>
    <row r="3" spans="1:110" ht="33" customHeight="1">
      <c r="A3" s="197" t="s">
        <v>170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 t="s">
        <v>171</v>
      </c>
      <c r="AD3" s="177"/>
      <c r="AE3" s="177"/>
      <c r="AF3" s="177"/>
      <c r="AG3" s="177"/>
      <c r="AH3" s="177"/>
      <c r="AI3" s="177" t="s">
        <v>252</v>
      </c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 t="s">
        <v>210</v>
      </c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 t="s">
        <v>172</v>
      </c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 t="s">
        <v>173</v>
      </c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92"/>
    </row>
    <row r="4" spans="1:110" s="21" customFormat="1" ht="12" customHeight="1" thickBot="1">
      <c r="A4" s="193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78">
        <v>2</v>
      </c>
      <c r="AD4" s="178"/>
      <c r="AE4" s="178"/>
      <c r="AF4" s="178"/>
      <c r="AG4" s="178"/>
      <c r="AH4" s="178"/>
      <c r="AI4" s="178">
        <v>3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>
        <v>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>
        <v>5</v>
      </c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>
        <v>6</v>
      </c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80"/>
    </row>
    <row r="5" spans="1:110" s="23" customFormat="1" ht="24" customHeight="1">
      <c r="A5" s="250" t="s">
        <v>314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32"/>
      <c r="AC5" s="188" t="s">
        <v>185</v>
      </c>
      <c r="AD5" s="189"/>
      <c r="AE5" s="189"/>
      <c r="AF5" s="189"/>
      <c r="AG5" s="189"/>
      <c r="AH5" s="189"/>
      <c r="AI5" s="189" t="s">
        <v>516</v>
      </c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1">
        <f>AZ7+AZ94+AZ101+AZ121+AZ146+BA194+AZ208+AZ227+AZ235+BA203</f>
        <v>14516110</v>
      </c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>
        <f>BW7+BW94+BW101+BW121+BW146+BX194+BW208+BW227+BW235+BX203</f>
        <v>8843447.47</v>
      </c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>
        <f>AZ5-BW5</f>
        <v>5672662.529999999</v>
      </c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249"/>
    </row>
    <row r="6" spans="1:110" ht="12" customHeight="1">
      <c r="A6" s="199" t="s">
        <v>174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120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07"/>
    </row>
    <row r="7" spans="1:110" s="23" customFormat="1" ht="25.5" customHeight="1">
      <c r="A7" s="121" t="s">
        <v>334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2"/>
      <c r="AC7" s="203"/>
      <c r="AD7" s="132"/>
      <c r="AE7" s="132"/>
      <c r="AF7" s="132"/>
      <c r="AG7" s="132"/>
      <c r="AH7" s="132"/>
      <c r="AI7" s="132" t="s">
        <v>515</v>
      </c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01">
        <f>AZ8+AZ20+AZ57+BA54</f>
        <v>4668700</v>
      </c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>
        <f>BW8+BW20+BW57</f>
        <v>3438905.44</v>
      </c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>
        <f>AZ7-BW7</f>
        <v>1229794.56</v>
      </c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8"/>
    </row>
    <row r="8" spans="1:110" s="23" customFormat="1" ht="44.25" customHeight="1">
      <c r="A8" s="121" t="s">
        <v>330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2"/>
      <c r="AC8" s="203"/>
      <c r="AD8" s="132"/>
      <c r="AE8" s="132"/>
      <c r="AF8" s="132"/>
      <c r="AG8" s="132"/>
      <c r="AH8" s="132"/>
      <c r="AI8" s="132" t="s">
        <v>514</v>
      </c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01">
        <f>AZ9</f>
        <v>915500</v>
      </c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>
        <f>BW9</f>
        <v>715157.3400000001</v>
      </c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>
        <f>CO9</f>
        <v>200342.65999999992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8"/>
    </row>
    <row r="9" spans="1:110" s="23" customFormat="1" ht="60.75" customHeight="1">
      <c r="A9" s="118" t="s">
        <v>331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120"/>
      <c r="AD9" s="133"/>
      <c r="AE9" s="133"/>
      <c r="AF9" s="133"/>
      <c r="AG9" s="133"/>
      <c r="AH9" s="133"/>
      <c r="AI9" s="133" t="s">
        <v>513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4">
        <f>AZ10</f>
        <v>915500</v>
      </c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>
        <f>BW10</f>
        <v>715157.3400000001</v>
      </c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>
        <f>CO10</f>
        <v>200342.65999999992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07"/>
    </row>
    <row r="10" spans="1:110" s="23" customFormat="1" ht="12.75" customHeight="1">
      <c r="A10" s="118" t="s">
        <v>332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9"/>
      <c r="AC10" s="120"/>
      <c r="AD10" s="133"/>
      <c r="AE10" s="133"/>
      <c r="AF10" s="133"/>
      <c r="AG10" s="133"/>
      <c r="AH10" s="133"/>
      <c r="AI10" s="133" t="s">
        <v>512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4">
        <f>AZ11</f>
        <v>915500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>
        <f>BW11</f>
        <v>715157.3400000001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>
        <f>CO11</f>
        <v>200342.65999999992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07"/>
    </row>
    <row r="11" spans="1:110" s="23" customFormat="1" ht="113.25" customHeight="1">
      <c r="A11" s="118" t="s">
        <v>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0"/>
      <c r="AD11" s="133"/>
      <c r="AE11" s="133"/>
      <c r="AF11" s="133"/>
      <c r="AG11" s="133"/>
      <c r="AH11" s="133"/>
      <c r="AI11" s="133" t="s">
        <v>511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4">
        <f>AZ12+AZ16</f>
        <v>915500</v>
      </c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>
        <f>BW12+BW16</f>
        <v>715157.3400000001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>
        <f aca="true" t="shared" si="0" ref="CO11:CO20">AZ11-BW11</f>
        <v>200342.65999999992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07"/>
    </row>
    <row r="12" spans="1:110" s="23" customFormat="1" ht="23.25" customHeight="1">
      <c r="A12" s="118" t="s">
        <v>333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20"/>
      <c r="AD12" s="133"/>
      <c r="AE12" s="133"/>
      <c r="AF12" s="133"/>
      <c r="AG12" s="133"/>
      <c r="AH12" s="133"/>
      <c r="AI12" s="133" t="s">
        <v>510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4">
        <f>AZ13</f>
        <v>843500</v>
      </c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f>BW13</f>
        <v>662159.16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>
        <f t="shared" si="0"/>
        <v>181340.83999999997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07"/>
    </row>
    <row r="13" spans="1:110" ht="24" customHeight="1">
      <c r="A13" s="118" t="s">
        <v>255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20"/>
      <c r="AD13" s="133"/>
      <c r="AE13" s="133"/>
      <c r="AF13" s="133"/>
      <c r="AG13" s="133"/>
      <c r="AH13" s="133"/>
      <c r="AI13" s="133" t="s">
        <v>384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4">
        <f>AZ14+AZ15</f>
        <v>843500</v>
      </c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>
        <f>BW14+BW15</f>
        <v>662159.16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>
        <f t="shared" si="0"/>
        <v>181340.83999999997</v>
      </c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07"/>
    </row>
    <row r="14" spans="1:110" ht="12.75" customHeight="1">
      <c r="A14" s="118" t="s">
        <v>226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20"/>
      <c r="AD14" s="133"/>
      <c r="AE14" s="133"/>
      <c r="AF14" s="133"/>
      <c r="AG14" s="133"/>
      <c r="AH14" s="133"/>
      <c r="AI14" s="133" t="s">
        <v>385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41">
        <v>653700</v>
      </c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33"/>
      <c r="BU14" s="33"/>
      <c r="BV14" s="33"/>
      <c r="BW14" s="134">
        <v>513991.65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>
        <f t="shared" si="0"/>
        <v>139708.34999999998</v>
      </c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07"/>
    </row>
    <row r="15" spans="1:110" ht="12" customHeight="1">
      <c r="A15" s="118" t="s">
        <v>256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20"/>
      <c r="AD15" s="133"/>
      <c r="AE15" s="133"/>
      <c r="AF15" s="133"/>
      <c r="AG15" s="133"/>
      <c r="AH15" s="133"/>
      <c r="AI15" s="133" t="s">
        <v>386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41">
        <v>189800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34">
        <v>148167.51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>
        <f t="shared" si="0"/>
        <v>41632.48999999999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07"/>
    </row>
    <row r="16" spans="1:110" ht="24" customHeight="1">
      <c r="A16" s="118" t="s">
        <v>361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20"/>
      <c r="AD16" s="133"/>
      <c r="AE16" s="133"/>
      <c r="AF16" s="133"/>
      <c r="AG16" s="133"/>
      <c r="AH16" s="133"/>
      <c r="AI16" s="133" t="s">
        <v>509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4">
        <f>AZ17</f>
        <v>72000</v>
      </c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f>BW17</f>
        <v>52998.17999999999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>
        <f t="shared" si="0"/>
        <v>19001.820000000007</v>
      </c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07"/>
    </row>
    <row r="17" spans="1:110" ht="23.25" customHeight="1">
      <c r="A17" s="118" t="s">
        <v>255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20"/>
      <c r="AD17" s="133"/>
      <c r="AE17" s="133"/>
      <c r="AF17" s="133"/>
      <c r="AG17" s="133"/>
      <c r="AH17" s="133"/>
      <c r="AI17" s="133" t="s">
        <v>387</v>
      </c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41">
        <f>AZ18+BA19</f>
        <v>72000</v>
      </c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34">
        <f>BW18+BX19</f>
        <v>52998.17999999999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>
        <f t="shared" si="0"/>
        <v>19001.820000000007</v>
      </c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07"/>
    </row>
    <row r="18" spans="1:110" ht="12" customHeight="1">
      <c r="A18" s="118" t="s">
        <v>227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20"/>
      <c r="AD18" s="133"/>
      <c r="AE18" s="133"/>
      <c r="AF18" s="133"/>
      <c r="AG18" s="133"/>
      <c r="AH18" s="133"/>
      <c r="AI18" s="133" t="s">
        <v>388</v>
      </c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41">
        <v>55300</v>
      </c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3"/>
      <c r="BW18" s="134">
        <v>40705.2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>
        <f t="shared" si="0"/>
        <v>14594.800000000003</v>
      </c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07"/>
    </row>
    <row r="19" spans="1:112" ht="12" customHeight="1">
      <c r="A19" s="129" t="s">
        <v>256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29"/>
      <c r="AC19" s="53"/>
      <c r="AD19" s="148"/>
      <c r="AE19" s="149"/>
      <c r="AF19" s="149"/>
      <c r="AG19" s="149"/>
      <c r="AH19" s="144"/>
      <c r="AI19" s="54"/>
      <c r="AJ19" s="148" t="s">
        <v>561</v>
      </c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4"/>
      <c r="AZ19" s="28"/>
      <c r="BA19" s="142">
        <v>16700</v>
      </c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2"/>
      <c r="BP19" s="12"/>
      <c r="BQ19" s="12"/>
      <c r="BR19" s="12"/>
      <c r="BS19" s="12"/>
      <c r="BT19" s="12"/>
      <c r="BU19" s="12"/>
      <c r="BV19" s="13"/>
      <c r="BW19" s="52"/>
      <c r="BX19" s="141">
        <v>12292.98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3"/>
      <c r="CM19" s="52"/>
      <c r="CN19" s="52"/>
      <c r="CO19" s="52"/>
      <c r="CP19" s="94">
        <f>BA19-BX19</f>
        <v>4407.02</v>
      </c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</row>
    <row r="20" spans="1:110" s="23" customFormat="1" ht="94.5" customHeight="1">
      <c r="A20" s="121" t="s">
        <v>335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203"/>
      <c r="AD20" s="132"/>
      <c r="AE20" s="132"/>
      <c r="AF20" s="132"/>
      <c r="AG20" s="132"/>
      <c r="AH20" s="132"/>
      <c r="AI20" s="132" t="s">
        <v>508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01">
        <f>AZ21+AZ49</f>
        <v>3434200</v>
      </c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>
        <f>BW21+BW49</f>
        <v>2530902.91</v>
      </c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>
        <f t="shared" si="0"/>
        <v>903297.0899999999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8"/>
    </row>
    <row r="21" spans="1:112" s="23" customFormat="1" ht="58.5" customHeight="1">
      <c r="A21" s="118" t="s">
        <v>331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9"/>
      <c r="AC21" s="120"/>
      <c r="AD21" s="133"/>
      <c r="AE21" s="133"/>
      <c r="AF21" s="133"/>
      <c r="AG21" s="133"/>
      <c r="AH21" s="133"/>
      <c r="AI21" s="133" t="s">
        <v>507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>
        <f>AZ22</f>
        <v>3434000</v>
      </c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>
        <f>BW22</f>
        <v>2530702.91</v>
      </c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>
        <f>CO22</f>
        <v>903297.0899999999</v>
      </c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07"/>
      <c r="DG21" s="16"/>
      <c r="DH21" s="16"/>
    </row>
    <row r="22" spans="1:110" s="23" customFormat="1" ht="12" customHeight="1">
      <c r="A22" s="118" t="s">
        <v>336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20"/>
      <c r="AD22" s="133"/>
      <c r="AE22" s="133"/>
      <c r="AF22" s="133"/>
      <c r="AG22" s="133"/>
      <c r="AH22" s="133"/>
      <c r="AI22" s="133" t="s">
        <v>506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>
        <f>AZ23+AZ32+AZ44</f>
        <v>3434000</v>
      </c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>
        <f>BW23+BW33+BW44</f>
        <v>2530702.91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>
        <f aca="true" t="shared" si="1" ref="CO22:CO27">AZ22-BW22</f>
        <v>903297.0899999999</v>
      </c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07"/>
    </row>
    <row r="23" spans="1:110" s="23" customFormat="1" ht="99.75" customHeight="1">
      <c r="A23" s="118" t="s">
        <v>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20"/>
      <c r="AD23" s="133"/>
      <c r="AE23" s="133"/>
      <c r="AF23" s="133"/>
      <c r="AG23" s="133"/>
      <c r="AH23" s="133"/>
      <c r="AI23" s="133" t="s">
        <v>505</v>
      </c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4">
        <f>AZ24+AZ28</f>
        <v>3040100</v>
      </c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>
        <f>BW24+BW28</f>
        <v>2218318.12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>
        <f t="shared" si="1"/>
        <v>821781.8799999999</v>
      </c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07"/>
    </row>
    <row r="24" spans="1:110" s="23" customFormat="1" ht="12" customHeight="1">
      <c r="A24" s="118" t="s">
        <v>333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  <c r="AC24" s="120"/>
      <c r="AD24" s="133"/>
      <c r="AE24" s="133"/>
      <c r="AF24" s="133"/>
      <c r="AG24" s="133"/>
      <c r="AH24" s="133"/>
      <c r="AI24" s="133" t="s">
        <v>504</v>
      </c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4">
        <f>AZ25</f>
        <v>2705500</v>
      </c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f>BW25</f>
        <v>1968829.97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>
        <f t="shared" si="1"/>
        <v>736670.03</v>
      </c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07"/>
    </row>
    <row r="25" spans="1:110" ht="24" customHeight="1">
      <c r="A25" s="118" t="s">
        <v>255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20"/>
      <c r="AD25" s="133"/>
      <c r="AE25" s="133"/>
      <c r="AF25" s="133"/>
      <c r="AG25" s="133"/>
      <c r="AH25" s="133"/>
      <c r="AI25" s="133" t="s">
        <v>389</v>
      </c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4">
        <f>AZ26+AZ27</f>
        <v>2705500</v>
      </c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>
        <f>BW26+BW27</f>
        <v>1968829.97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>
        <f t="shared" si="1"/>
        <v>736670.03</v>
      </c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07"/>
    </row>
    <row r="26" spans="1:110" ht="12.75" customHeight="1">
      <c r="A26" s="118" t="s">
        <v>226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20"/>
      <c r="AD26" s="133"/>
      <c r="AE26" s="133"/>
      <c r="AF26" s="133"/>
      <c r="AG26" s="133"/>
      <c r="AH26" s="133"/>
      <c r="AI26" s="133" t="s">
        <v>390</v>
      </c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41">
        <v>2054500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33"/>
      <c r="BU26" s="33"/>
      <c r="BV26" s="33"/>
      <c r="BW26" s="134">
        <v>1517478.48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>
        <f t="shared" si="1"/>
        <v>537021.52</v>
      </c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07"/>
    </row>
    <row r="27" spans="1:110" ht="12" customHeight="1">
      <c r="A27" s="118" t="s">
        <v>256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  <c r="AC27" s="120"/>
      <c r="AD27" s="133"/>
      <c r="AE27" s="133"/>
      <c r="AF27" s="133"/>
      <c r="AG27" s="133"/>
      <c r="AH27" s="133"/>
      <c r="AI27" s="133" t="s">
        <v>391</v>
      </c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41">
        <v>651000</v>
      </c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134">
        <v>451351.49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>
        <f t="shared" si="1"/>
        <v>199648.51</v>
      </c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07"/>
    </row>
    <row r="28" spans="1:112" s="23" customFormat="1" ht="23.25" customHeight="1">
      <c r="A28" s="118" t="s">
        <v>361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9"/>
      <c r="AC28" s="120"/>
      <c r="AD28" s="133"/>
      <c r="AE28" s="133"/>
      <c r="AF28" s="133"/>
      <c r="AG28" s="133"/>
      <c r="AH28" s="133"/>
      <c r="AI28" s="133" t="s">
        <v>392</v>
      </c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41">
        <f>AZ29</f>
        <v>334600</v>
      </c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134">
        <f>BW29</f>
        <v>249488.15</v>
      </c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>
        <f aca="true" t="shared" si="2" ref="CO28:CO36">AZ28-BW28</f>
        <v>85111.85</v>
      </c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07"/>
      <c r="DG28" s="16"/>
      <c r="DH28" s="16"/>
    </row>
    <row r="29" spans="1:110" ht="23.25" customHeight="1">
      <c r="A29" s="118" t="s">
        <v>255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120"/>
      <c r="AD29" s="133"/>
      <c r="AE29" s="133"/>
      <c r="AF29" s="133"/>
      <c r="AG29" s="133"/>
      <c r="AH29" s="133"/>
      <c r="AI29" s="133" t="s">
        <v>393</v>
      </c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41">
        <f>AZ30+BA31</f>
        <v>334600</v>
      </c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3"/>
      <c r="BW29" s="134">
        <f>BW30+BX31</f>
        <v>249488.15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>
        <f t="shared" si="2"/>
        <v>85111.85</v>
      </c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07"/>
    </row>
    <row r="30" spans="1:110" ht="12" customHeight="1">
      <c r="A30" s="118" t="s">
        <v>227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120"/>
      <c r="AD30" s="133"/>
      <c r="AE30" s="133"/>
      <c r="AF30" s="133"/>
      <c r="AG30" s="133"/>
      <c r="AH30" s="133"/>
      <c r="AI30" s="133" t="s">
        <v>394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41">
        <v>257000</v>
      </c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134">
        <v>196797.8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>
        <f t="shared" si="2"/>
        <v>60202.20000000001</v>
      </c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07"/>
    </row>
    <row r="31" spans="1:112" ht="12" customHeight="1">
      <c r="A31" s="129" t="s">
        <v>256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29"/>
      <c r="AC31" s="22"/>
      <c r="AD31" s="149"/>
      <c r="AE31" s="149"/>
      <c r="AF31" s="149"/>
      <c r="AG31" s="149"/>
      <c r="AH31" s="144"/>
      <c r="AI31" s="54"/>
      <c r="AJ31" s="148" t="s">
        <v>562</v>
      </c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4"/>
      <c r="AZ31" s="28"/>
      <c r="BA31" s="142">
        <v>77600</v>
      </c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2"/>
      <c r="BP31" s="12"/>
      <c r="BQ31" s="12"/>
      <c r="BR31" s="12"/>
      <c r="BS31" s="12"/>
      <c r="BT31" s="12"/>
      <c r="BU31" s="12"/>
      <c r="BV31" s="13"/>
      <c r="BW31" s="28"/>
      <c r="BX31" s="142">
        <v>52690.35</v>
      </c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2"/>
      <c r="CN31" s="13"/>
      <c r="CO31" s="52"/>
      <c r="CP31" s="94">
        <f>BA31-BX31</f>
        <v>24909.65</v>
      </c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</row>
    <row r="32" spans="1:112" s="23" customFormat="1" ht="36" customHeight="1">
      <c r="A32" s="129" t="s">
        <v>337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31"/>
      <c r="AD32" s="149"/>
      <c r="AE32" s="149"/>
      <c r="AF32" s="149"/>
      <c r="AG32" s="149"/>
      <c r="AH32" s="144"/>
      <c r="AI32" s="133" t="s">
        <v>395</v>
      </c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41">
        <f>AZ33</f>
        <v>386700</v>
      </c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3"/>
      <c r="BW32" s="141">
        <f>BW33</f>
        <v>305992.19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3"/>
      <c r="CO32" s="134">
        <f t="shared" si="2"/>
        <v>80707.81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07"/>
      <c r="DG32" s="16"/>
      <c r="DH32" s="16"/>
    </row>
    <row r="33" spans="1:112" s="23" customFormat="1" ht="116.25" customHeight="1">
      <c r="A33" s="129" t="s">
        <v>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31"/>
      <c r="AD33" s="149"/>
      <c r="AE33" s="149"/>
      <c r="AF33" s="149"/>
      <c r="AG33" s="149"/>
      <c r="AH33" s="144"/>
      <c r="AI33" s="133" t="s">
        <v>396</v>
      </c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41">
        <f>AZ34</f>
        <v>386700</v>
      </c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3"/>
      <c r="BW33" s="141">
        <f>BW34</f>
        <v>305992.19</v>
      </c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3"/>
      <c r="CO33" s="134">
        <f t="shared" si="2"/>
        <v>80707.81</v>
      </c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07"/>
      <c r="DG33" s="16"/>
      <c r="DH33" s="16"/>
    </row>
    <row r="34" spans="1:112" s="23" customFormat="1" ht="34.5" customHeight="1">
      <c r="A34" s="118" t="s">
        <v>338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  <c r="AC34" s="120"/>
      <c r="AD34" s="133"/>
      <c r="AE34" s="133"/>
      <c r="AF34" s="133"/>
      <c r="AG34" s="133"/>
      <c r="AH34" s="133"/>
      <c r="AI34" s="133" t="s">
        <v>397</v>
      </c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41">
        <f>AZ35+AZ40+AZ41</f>
        <v>386700</v>
      </c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3"/>
      <c r="BW34" s="134">
        <f>BW35+BW40+BW41</f>
        <v>305992.19</v>
      </c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41">
        <f t="shared" si="2"/>
        <v>80707.81</v>
      </c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25"/>
      <c r="DG34" s="16"/>
      <c r="DH34" s="16"/>
    </row>
    <row r="35" spans="1:110" ht="12" customHeight="1">
      <c r="A35" s="118" t="s">
        <v>257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9"/>
      <c r="AC35" s="120"/>
      <c r="AD35" s="133"/>
      <c r="AE35" s="133"/>
      <c r="AF35" s="133"/>
      <c r="AG35" s="133"/>
      <c r="AH35" s="133"/>
      <c r="AI35" s="133" t="s">
        <v>398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41">
        <f>AZ36+AZ37+AZ38+AZ39</f>
        <v>239400</v>
      </c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3"/>
      <c r="BW35" s="134">
        <f>BW36+BW37+BW38+BW39</f>
        <v>186030.32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>
        <f t="shared" si="2"/>
        <v>53369.67999999999</v>
      </c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07"/>
    </row>
    <row r="36" spans="1:110" ht="12" customHeight="1">
      <c r="A36" s="118" t="s">
        <v>229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  <c r="AC36" s="120"/>
      <c r="AD36" s="133"/>
      <c r="AE36" s="133"/>
      <c r="AF36" s="133"/>
      <c r="AG36" s="133"/>
      <c r="AH36" s="133"/>
      <c r="AI36" s="133" t="s">
        <v>399</v>
      </c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41">
        <v>43400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3"/>
      <c r="BW36" s="134">
        <v>28554.17</v>
      </c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>
        <f t="shared" si="2"/>
        <v>14845.830000000002</v>
      </c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07"/>
    </row>
    <row r="37" spans="1:110" ht="12" customHeight="1">
      <c r="A37" s="118" t="s">
        <v>230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9"/>
      <c r="AC37" s="120"/>
      <c r="AD37" s="133"/>
      <c r="AE37" s="133"/>
      <c r="AF37" s="133"/>
      <c r="AG37" s="133"/>
      <c r="AH37" s="133"/>
      <c r="AI37" s="133" t="s">
        <v>400</v>
      </c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41">
        <v>70000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3"/>
      <c r="BW37" s="134">
        <v>45942.82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>
        <f aca="true" t="shared" si="3" ref="CO37:CO43">AZ37-BW37</f>
        <v>24057.18</v>
      </c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07"/>
    </row>
    <row r="38" spans="1:110" ht="23.25" customHeight="1">
      <c r="A38" s="118" t="s">
        <v>258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9"/>
      <c r="AC38" s="120"/>
      <c r="AD38" s="133"/>
      <c r="AE38" s="133"/>
      <c r="AF38" s="133"/>
      <c r="AG38" s="133"/>
      <c r="AH38" s="133"/>
      <c r="AI38" s="133" t="s">
        <v>401</v>
      </c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41">
        <v>26700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34">
        <v>14508.76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>
        <f t="shared" si="3"/>
        <v>12191.24</v>
      </c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07"/>
    </row>
    <row r="39" spans="1:110" ht="11.25" customHeight="1">
      <c r="A39" s="118" t="s">
        <v>259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20"/>
      <c r="AD39" s="133"/>
      <c r="AE39" s="133"/>
      <c r="AF39" s="133"/>
      <c r="AG39" s="133"/>
      <c r="AH39" s="133"/>
      <c r="AI39" s="133" t="s">
        <v>402</v>
      </c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41">
        <v>99300</v>
      </c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3"/>
      <c r="BW39" s="134">
        <v>97024.57</v>
      </c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>
        <f t="shared" si="3"/>
        <v>2275.429999999993</v>
      </c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07"/>
    </row>
    <row r="40" spans="1:110" ht="11.25" customHeight="1">
      <c r="A40" s="118" t="s">
        <v>231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120"/>
      <c r="AD40" s="133"/>
      <c r="AE40" s="133"/>
      <c r="AF40" s="133"/>
      <c r="AG40" s="133"/>
      <c r="AH40" s="133"/>
      <c r="AI40" s="133" t="s">
        <v>403</v>
      </c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41">
        <v>500</v>
      </c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3"/>
      <c r="BW40" s="134">
        <v>4.27</v>
      </c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>
        <f>AZ40-BW40</f>
        <v>495.73</v>
      </c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07"/>
    </row>
    <row r="41" spans="1:110" ht="11.25" customHeight="1">
      <c r="A41" s="118" t="s">
        <v>232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9"/>
      <c r="AC41" s="120"/>
      <c r="AD41" s="133"/>
      <c r="AE41" s="133"/>
      <c r="AF41" s="133"/>
      <c r="AG41" s="133"/>
      <c r="AH41" s="133"/>
      <c r="AI41" s="133" t="s">
        <v>404</v>
      </c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41">
        <f>AZ43+AZ42</f>
        <v>146800</v>
      </c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3"/>
      <c r="BW41" s="134">
        <f>BW42+BW43</f>
        <v>119957.6</v>
      </c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>
        <f t="shared" si="3"/>
        <v>26842.399999999994</v>
      </c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07"/>
    </row>
    <row r="42" spans="1:110" ht="22.5" customHeight="1">
      <c r="A42" s="118" t="s">
        <v>233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9"/>
      <c r="AC42" s="120"/>
      <c r="AD42" s="133"/>
      <c r="AE42" s="133"/>
      <c r="AF42" s="133"/>
      <c r="AG42" s="133"/>
      <c r="AH42" s="133"/>
      <c r="AI42" s="133" t="s">
        <v>405</v>
      </c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41">
        <v>32500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3"/>
      <c r="BW42" s="134">
        <v>32460</v>
      </c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>
        <f>AZ42-BW42</f>
        <v>40</v>
      </c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07"/>
    </row>
    <row r="43" spans="1:110" ht="22.5" customHeight="1">
      <c r="A43" s="118" t="s">
        <v>234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9"/>
      <c r="AC43" s="120"/>
      <c r="AD43" s="133"/>
      <c r="AE43" s="133"/>
      <c r="AF43" s="133"/>
      <c r="AG43" s="133"/>
      <c r="AH43" s="133"/>
      <c r="AI43" s="133" t="s">
        <v>406</v>
      </c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41">
        <v>114300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3"/>
      <c r="BW43" s="134">
        <v>87497.6</v>
      </c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>
        <f t="shared" si="3"/>
        <v>26802.399999999994</v>
      </c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07"/>
    </row>
    <row r="44" spans="1:112" s="23" customFormat="1" ht="57.75" customHeight="1">
      <c r="A44" s="231" t="s">
        <v>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119"/>
      <c r="AC44" s="120"/>
      <c r="AD44" s="133"/>
      <c r="AE44" s="133"/>
      <c r="AF44" s="133"/>
      <c r="AG44" s="133"/>
      <c r="AH44" s="133"/>
      <c r="AI44" s="133" t="s">
        <v>407</v>
      </c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41">
        <f>AZ47+BA45</f>
        <v>7200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3"/>
      <c r="BW44" s="134">
        <f>BX45+BW47</f>
        <v>6392.6</v>
      </c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>
        <f>AZ44-BW44</f>
        <v>807.3999999999996</v>
      </c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6"/>
      <c r="DG44" s="16"/>
      <c r="DH44" s="16"/>
    </row>
    <row r="45" spans="1:112" s="23" customFormat="1" ht="23.25" customHeight="1">
      <c r="A45" s="251" t="s">
        <v>339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9"/>
      <c r="AC45" s="53"/>
      <c r="AD45" s="148"/>
      <c r="AE45" s="149"/>
      <c r="AF45" s="149"/>
      <c r="AG45" s="149"/>
      <c r="AH45" s="144"/>
      <c r="AI45" s="54"/>
      <c r="AJ45" s="148" t="s">
        <v>517</v>
      </c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4"/>
      <c r="AZ45" s="28"/>
      <c r="BA45" s="142">
        <f>BA46</f>
        <v>100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2"/>
      <c r="BP45" s="12"/>
      <c r="BQ45" s="12"/>
      <c r="BR45" s="12"/>
      <c r="BS45" s="12"/>
      <c r="BT45" s="12"/>
      <c r="BU45" s="12"/>
      <c r="BV45" s="13"/>
      <c r="BW45" s="52"/>
      <c r="BX45" s="141">
        <f>BX46</f>
        <v>18</v>
      </c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3"/>
      <c r="CM45" s="52"/>
      <c r="CN45" s="52"/>
      <c r="CO45" s="52"/>
      <c r="CP45" s="141">
        <f>CP46</f>
        <v>82</v>
      </c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3"/>
    </row>
    <row r="46" spans="1:112" s="23" customFormat="1" ht="12.75" customHeight="1">
      <c r="A46" s="251" t="s">
        <v>231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9"/>
      <c r="AC46" s="53"/>
      <c r="AD46" s="148"/>
      <c r="AE46" s="149"/>
      <c r="AF46" s="149"/>
      <c r="AG46" s="149"/>
      <c r="AH46" s="144"/>
      <c r="AI46" s="54"/>
      <c r="AJ46" s="148" t="s">
        <v>518</v>
      </c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4"/>
      <c r="AZ46" s="28"/>
      <c r="BA46" s="142">
        <v>100</v>
      </c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2"/>
      <c r="BQ46" s="12"/>
      <c r="BR46" s="12"/>
      <c r="BS46" s="12"/>
      <c r="BT46" s="12"/>
      <c r="BU46" s="12"/>
      <c r="BV46" s="13"/>
      <c r="BW46" s="52"/>
      <c r="BX46" s="141">
        <v>18</v>
      </c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3"/>
      <c r="CM46" s="52"/>
      <c r="CN46" s="52"/>
      <c r="CO46" s="52"/>
      <c r="CP46" s="141">
        <f>BA46-BX46</f>
        <v>82</v>
      </c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3"/>
    </row>
    <row r="47" spans="1:112" s="23" customFormat="1" ht="22.5" customHeight="1">
      <c r="A47" s="227" t="s">
        <v>339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119"/>
      <c r="AC47" s="120"/>
      <c r="AD47" s="133"/>
      <c r="AE47" s="133"/>
      <c r="AF47" s="133"/>
      <c r="AG47" s="133"/>
      <c r="AH47" s="133"/>
      <c r="AI47" s="133" t="s">
        <v>408</v>
      </c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41">
        <f>AZ48</f>
        <v>7100</v>
      </c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3"/>
      <c r="BW47" s="134">
        <f>BW48</f>
        <v>6374.6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>
        <f>CO48</f>
        <v>725.3999999999996</v>
      </c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8"/>
      <c r="DG47" s="16"/>
      <c r="DH47" s="16"/>
    </row>
    <row r="48" spans="1:110" ht="13.5" customHeight="1">
      <c r="A48" s="118" t="s">
        <v>231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20"/>
      <c r="AD48" s="133"/>
      <c r="AE48" s="133"/>
      <c r="AF48" s="133"/>
      <c r="AG48" s="133"/>
      <c r="AH48" s="133"/>
      <c r="AI48" s="133" t="s">
        <v>409</v>
      </c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41">
        <v>7100</v>
      </c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3"/>
      <c r="BW48" s="134">
        <v>6374.6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>
        <f aca="true" t="shared" si="4" ref="CO48:CO53">AZ48-BW48</f>
        <v>725.3999999999996</v>
      </c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07"/>
    </row>
    <row r="49" spans="1:110" ht="117" customHeight="1">
      <c r="A49" s="118" t="s">
        <v>340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120"/>
      <c r="AD49" s="133"/>
      <c r="AE49" s="133"/>
      <c r="AF49" s="133"/>
      <c r="AG49" s="133"/>
      <c r="AH49" s="133"/>
      <c r="AI49" s="133" t="s">
        <v>411</v>
      </c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41">
        <f>AZ50</f>
        <v>200</v>
      </c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3"/>
      <c r="BW49" s="134">
        <f>BW50</f>
        <v>200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>
        <f t="shared" si="4"/>
        <v>0</v>
      </c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07"/>
    </row>
    <row r="50" spans="1:110" s="23" customFormat="1" ht="157.5" customHeight="1">
      <c r="A50" s="118" t="s">
        <v>563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203"/>
      <c r="AD50" s="132"/>
      <c r="AE50" s="132"/>
      <c r="AF50" s="132"/>
      <c r="AG50" s="132"/>
      <c r="AH50" s="132"/>
      <c r="AI50" s="133" t="s">
        <v>410</v>
      </c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41">
        <f>AZ51</f>
        <v>200</v>
      </c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3"/>
      <c r="BW50" s="134">
        <f>BW51</f>
        <v>200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>
        <f t="shared" si="4"/>
        <v>0</v>
      </c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07"/>
    </row>
    <row r="51" spans="1:112" s="23" customFormat="1" ht="34.5" customHeight="1">
      <c r="A51" s="118" t="s">
        <v>338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20"/>
      <c r="AD51" s="133"/>
      <c r="AE51" s="133"/>
      <c r="AF51" s="133"/>
      <c r="AG51" s="133"/>
      <c r="AH51" s="133"/>
      <c r="AI51" s="133" t="s">
        <v>412</v>
      </c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41">
        <f>AZ52</f>
        <v>200</v>
      </c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3"/>
      <c r="BW51" s="134">
        <f>BW52</f>
        <v>200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>
        <f t="shared" si="4"/>
        <v>0</v>
      </c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07"/>
      <c r="DG51" s="16"/>
      <c r="DH51" s="16"/>
    </row>
    <row r="52" spans="1:110" ht="23.25" customHeight="1">
      <c r="A52" s="118" t="s">
        <v>233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120"/>
      <c r="AD52" s="133"/>
      <c r="AE52" s="133"/>
      <c r="AF52" s="133"/>
      <c r="AG52" s="133"/>
      <c r="AH52" s="133"/>
      <c r="AI52" s="133" t="s">
        <v>413</v>
      </c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41">
        <f>AZ53</f>
        <v>200</v>
      </c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3"/>
      <c r="BW52" s="134">
        <f>BW53</f>
        <v>200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235">
        <f t="shared" si="4"/>
        <v>0</v>
      </c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6"/>
    </row>
    <row r="53" spans="1:112" ht="23.25" customHeight="1">
      <c r="A53" s="118" t="s">
        <v>234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20"/>
      <c r="AD53" s="133"/>
      <c r="AE53" s="133"/>
      <c r="AF53" s="133"/>
      <c r="AG53" s="133"/>
      <c r="AH53" s="133"/>
      <c r="AI53" s="133" t="s">
        <v>414</v>
      </c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41">
        <v>200</v>
      </c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3"/>
      <c r="BW53" s="134">
        <v>200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41">
        <f t="shared" si="4"/>
        <v>0</v>
      </c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3"/>
    </row>
    <row r="54" spans="1:112" ht="12" customHeight="1">
      <c r="A54" s="129" t="s">
        <v>482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29"/>
      <c r="AC54" s="53"/>
      <c r="AD54" s="148"/>
      <c r="AE54" s="149"/>
      <c r="AF54" s="149"/>
      <c r="AG54" s="149"/>
      <c r="AH54" s="144"/>
      <c r="AI54" s="54"/>
      <c r="AJ54" s="148" t="s">
        <v>486</v>
      </c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4"/>
      <c r="AZ54" s="28"/>
      <c r="BA54" s="142">
        <f>BA55</f>
        <v>5500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2"/>
      <c r="BP54" s="12"/>
      <c r="BQ54" s="12"/>
      <c r="BR54" s="12"/>
      <c r="BS54" s="12"/>
      <c r="BT54" s="12"/>
      <c r="BU54" s="12"/>
      <c r="BV54" s="13"/>
      <c r="BW54" s="52"/>
      <c r="BX54" s="141">
        <v>0</v>
      </c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3"/>
      <c r="CM54" s="52"/>
      <c r="CN54" s="52"/>
      <c r="CO54" s="69"/>
      <c r="CP54" s="94">
        <f>BA54-BX54</f>
        <v>5500</v>
      </c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</row>
    <row r="55" spans="1:112" ht="93.75" customHeight="1">
      <c r="A55" s="129" t="s">
        <v>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29"/>
      <c r="AC55" s="131"/>
      <c r="AD55" s="149"/>
      <c r="AE55" s="149"/>
      <c r="AF55" s="149"/>
      <c r="AG55" s="149"/>
      <c r="AH55" s="144"/>
      <c r="AI55" s="54"/>
      <c r="AJ55" s="148" t="s">
        <v>485</v>
      </c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4"/>
      <c r="AZ55" s="28"/>
      <c r="BA55" s="142">
        <f>BA56</f>
        <v>5500</v>
      </c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2"/>
      <c r="BP55" s="12"/>
      <c r="BQ55" s="12"/>
      <c r="BR55" s="12"/>
      <c r="BS55" s="12"/>
      <c r="BT55" s="12"/>
      <c r="BU55" s="12"/>
      <c r="BV55" s="13"/>
      <c r="BW55" s="52"/>
      <c r="BX55" s="141">
        <v>0</v>
      </c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3"/>
      <c r="CM55" s="52"/>
      <c r="CN55" s="52"/>
      <c r="CO55" s="52"/>
      <c r="CP55" s="141">
        <f>BA55-BX55</f>
        <v>5500</v>
      </c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3"/>
    </row>
    <row r="56" spans="1:112" ht="13.5" customHeight="1">
      <c r="A56" s="129" t="s">
        <v>231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29"/>
      <c r="AC56" s="53"/>
      <c r="AD56" s="148"/>
      <c r="AE56" s="149"/>
      <c r="AF56" s="149"/>
      <c r="AG56" s="149"/>
      <c r="AH56" s="144"/>
      <c r="AI56" s="54"/>
      <c r="AJ56" s="148" t="s">
        <v>484</v>
      </c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4"/>
      <c r="AZ56" s="28"/>
      <c r="BA56" s="142">
        <v>5500</v>
      </c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2"/>
      <c r="BP56" s="12"/>
      <c r="BQ56" s="12"/>
      <c r="BR56" s="12"/>
      <c r="BS56" s="12"/>
      <c r="BT56" s="12"/>
      <c r="BU56" s="12"/>
      <c r="BV56" s="13"/>
      <c r="BW56" s="52"/>
      <c r="BX56" s="141">
        <v>0</v>
      </c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3"/>
      <c r="CP56" s="141">
        <f>BA56-BX56</f>
        <v>5500</v>
      </c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</row>
    <row r="57" spans="1:112" s="23" customFormat="1" ht="21" customHeight="1">
      <c r="A57" s="118" t="s">
        <v>341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9"/>
      <c r="AC57" s="120"/>
      <c r="AD57" s="133"/>
      <c r="AE57" s="133"/>
      <c r="AF57" s="133"/>
      <c r="AG57" s="133"/>
      <c r="AH57" s="133"/>
      <c r="AI57" s="133" t="s">
        <v>316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41">
        <f>BA58+AZ67+AZ71+BA75+BA82+BA86+AZ90+BA63+BA81</f>
        <v>313500</v>
      </c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3"/>
      <c r="BW57" s="134">
        <f>BW58+BW67+BW71+BX75+BX82+BX86+BW90+BX63+BX79</f>
        <v>192845.19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216">
        <f>AZ57-BW57</f>
        <v>120654.81</v>
      </c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</row>
    <row r="58" spans="1:112" s="23" customFormat="1" ht="59.25" customHeight="1">
      <c r="A58" s="129" t="s">
        <v>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29"/>
      <c r="AC58" s="131"/>
      <c r="AD58" s="149"/>
      <c r="AE58" s="149"/>
      <c r="AF58" s="149"/>
      <c r="AG58" s="149"/>
      <c r="AH58" s="144"/>
      <c r="AI58" s="54"/>
      <c r="AJ58" s="148" t="s">
        <v>488</v>
      </c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4"/>
      <c r="AZ58" s="28"/>
      <c r="BA58" s="142">
        <f>BA59+BA61</f>
        <v>76900</v>
      </c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2"/>
      <c r="BP58" s="12"/>
      <c r="BQ58" s="12"/>
      <c r="BR58" s="12"/>
      <c r="BS58" s="12"/>
      <c r="BT58" s="12"/>
      <c r="BU58" s="12"/>
      <c r="BV58" s="13"/>
      <c r="BW58" s="141">
        <f>BX59+BX61</f>
        <v>68892</v>
      </c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3"/>
      <c r="CM58" s="52"/>
      <c r="CN58" s="52"/>
      <c r="CO58" s="52"/>
      <c r="CP58" s="141">
        <f>BA58-BW58</f>
        <v>8008</v>
      </c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3"/>
    </row>
    <row r="59" spans="1:112" s="23" customFormat="1" ht="25.5" customHeight="1">
      <c r="A59" s="129" t="s">
        <v>490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29"/>
      <c r="AC59" s="53"/>
      <c r="AD59" s="148"/>
      <c r="AE59" s="149"/>
      <c r="AF59" s="149"/>
      <c r="AG59" s="149"/>
      <c r="AH59" s="144"/>
      <c r="AI59" s="54"/>
      <c r="AJ59" s="148" t="s">
        <v>492</v>
      </c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4"/>
      <c r="AZ59" s="28"/>
      <c r="BA59" s="142">
        <f>BA60</f>
        <v>16900</v>
      </c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2"/>
      <c r="BP59" s="12"/>
      <c r="BQ59" s="12"/>
      <c r="BR59" s="12"/>
      <c r="BS59" s="12"/>
      <c r="BT59" s="12"/>
      <c r="BU59" s="12"/>
      <c r="BV59" s="13"/>
      <c r="BW59" s="52"/>
      <c r="BX59" s="141">
        <f>BX60</f>
        <v>8892</v>
      </c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3"/>
      <c r="CM59" s="52"/>
      <c r="CN59" s="52"/>
      <c r="CO59" s="52"/>
      <c r="CP59" s="141">
        <f>BA59-BX59</f>
        <v>8008</v>
      </c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</row>
    <row r="60" spans="1:112" s="23" customFormat="1" ht="11.25" customHeight="1">
      <c r="A60" s="129" t="s">
        <v>231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29"/>
      <c r="AC60" s="53"/>
      <c r="AD60" s="148"/>
      <c r="AE60" s="149"/>
      <c r="AF60" s="149"/>
      <c r="AG60" s="149"/>
      <c r="AH60" s="144"/>
      <c r="AI60" s="54"/>
      <c r="AJ60" s="148" t="s">
        <v>489</v>
      </c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4"/>
      <c r="AZ60" s="28"/>
      <c r="BA60" s="142">
        <v>16900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2"/>
      <c r="BP60" s="12"/>
      <c r="BQ60" s="12"/>
      <c r="BR60" s="12"/>
      <c r="BS60" s="12"/>
      <c r="BT60" s="12"/>
      <c r="BU60" s="12"/>
      <c r="BV60" s="13"/>
      <c r="BW60" s="52"/>
      <c r="BX60" s="141">
        <v>8892</v>
      </c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3"/>
      <c r="CM60" s="52"/>
      <c r="CN60" s="52"/>
      <c r="CO60" s="141">
        <f>BA60-BX60</f>
        <v>8008</v>
      </c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3"/>
    </row>
    <row r="61" spans="1:112" s="23" customFormat="1" ht="25.5" customHeight="1">
      <c r="A61" s="129" t="s">
        <v>491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29"/>
      <c r="AC61" s="53"/>
      <c r="AD61" s="148"/>
      <c r="AE61" s="149"/>
      <c r="AF61" s="149"/>
      <c r="AG61" s="149"/>
      <c r="AH61" s="144"/>
      <c r="AI61" s="54"/>
      <c r="AJ61" s="148" t="s">
        <v>493</v>
      </c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4"/>
      <c r="AZ61" s="28"/>
      <c r="BA61" s="142">
        <f>BA62</f>
        <v>60000</v>
      </c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2"/>
      <c r="BP61" s="12"/>
      <c r="BQ61" s="12"/>
      <c r="BR61" s="12"/>
      <c r="BS61" s="12"/>
      <c r="BT61" s="12"/>
      <c r="BU61" s="12"/>
      <c r="BV61" s="13"/>
      <c r="BW61" s="52"/>
      <c r="BX61" s="141">
        <f>BX62</f>
        <v>60000</v>
      </c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3"/>
      <c r="CM61" s="52"/>
      <c r="CN61" s="52"/>
      <c r="CO61" s="52"/>
      <c r="CP61" s="141">
        <f>BA61-BX61</f>
        <v>0</v>
      </c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3"/>
    </row>
    <row r="62" spans="1:112" s="23" customFormat="1" ht="13.5" customHeight="1">
      <c r="A62" s="129" t="s">
        <v>231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29"/>
      <c r="AC62" s="131"/>
      <c r="AD62" s="149"/>
      <c r="AE62" s="149"/>
      <c r="AF62" s="149"/>
      <c r="AG62" s="149"/>
      <c r="AH62" s="144"/>
      <c r="AI62" s="54"/>
      <c r="AJ62" s="148" t="s">
        <v>494</v>
      </c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4"/>
      <c r="AZ62" s="28"/>
      <c r="BA62" s="142">
        <v>60000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2"/>
      <c r="BP62" s="12"/>
      <c r="BQ62" s="12"/>
      <c r="BR62" s="12"/>
      <c r="BS62" s="12"/>
      <c r="BT62" s="12"/>
      <c r="BU62" s="12"/>
      <c r="BV62" s="13"/>
      <c r="BW62" s="52"/>
      <c r="BX62" s="141">
        <v>60000</v>
      </c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3"/>
      <c r="CM62" s="52"/>
      <c r="CN62" s="52"/>
      <c r="CO62" s="52"/>
      <c r="CP62" s="141">
        <f>BA62-BX62</f>
        <v>0</v>
      </c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3"/>
    </row>
    <row r="63" spans="1:112" s="23" customFormat="1" ht="117.75" customHeight="1">
      <c r="A63" s="129" t="s">
        <v>83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29"/>
      <c r="AC63" s="22"/>
      <c r="AD63" s="149"/>
      <c r="AE63" s="149"/>
      <c r="AF63" s="149"/>
      <c r="AG63" s="149"/>
      <c r="AH63" s="144"/>
      <c r="AI63" s="54"/>
      <c r="AJ63" s="148" t="s">
        <v>84</v>
      </c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4"/>
      <c r="AZ63" s="28"/>
      <c r="BA63" s="141">
        <f>BA64</f>
        <v>13800</v>
      </c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3"/>
      <c r="BP63" s="12"/>
      <c r="BQ63" s="12"/>
      <c r="BR63" s="12"/>
      <c r="BS63" s="12"/>
      <c r="BT63" s="12"/>
      <c r="BU63" s="12"/>
      <c r="BV63" s="13"/>
      <c r="BW63" s="52"/>
      <c r="BX63" s="141">
        <f>BX64</f>
        <v>0</v>
      </c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3"/>
      <c r="CP63" s="142">
        <f>BA63-BX63</f>
        <v>13800</v>
      </c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</row>
    <row r="64" spans="1:112" s="23" customFormat="1" ht="36.75" customHeight="1">
      <c r="A64" s="129" t="s">
        <v>338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1"/>
      <c r="AD64" s="149"/>
      <c r="AE64" s="149"/>
      <c r="AF64" s="149"/>
      <c r="AG64" s="149"/>
      <c r="AH64" s="149"/>
      <c r="AI64" s="144"/>
      <c r="AJ64" s="148" t="s">
        <v>82</v>
      </c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4"/>
      <c r="AZ64" s="28"/>
      <c r="BA64" s="142">
        <f>BA65</f>
        <v>13800</v>
      </c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2"/>
      <c r="BP64" s="12"/>
      <c r="BQ64" s="12"/>
      <c r="BR64" s="12"/>
      <c r="BS64" s="12"/>
      <c r="BT64" s="12"/>
      <c r="BU64" s="12"/>
      <c r="BV64" s="13"/>
      <c r="BW64" s="52"/>
      <c r="BX64" s="141">
        <f>BX65</f>
        <v>0</v>
      </c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3"/>
      <c r="CM64" s="52"/>
      <c r="CN64" s="52"/>
      <c r="CO64" s="28"/>
      <c r="CP64" s="142">
        <f>BA64-BX64</f>
        <v>13800</v>
      </c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</row>
    <row r="65" spans="1:112" s="23" customFormat="1" ht="13.5" customHeight="1">
      <c r="A65" s="118" t="s">
        <v>257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131"/>
      <c r="AD65" s="149"/>
      <c r="AE65" s="149"/>
      <c r="AF65" s="149"/>
      <c r="AG65" s="149"/>
      <c r="AH65" s="144"/>
      <c r="AI65" s="54"/>
      <c r="AJ65" s="148" t="s">
        <v>81</v>
      </c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4"/>
      <c r="AZ65" s="28"/>
      <c r="BA65" s="234">
        <f>BA66</f>
        <v>13800</v>
      </c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12"/>
      <c r="BP65" s="12"/>
      <c r="BQ65" s="12"/>
      <c r="BR65" s="12"/>
      <c r="BS65" s="12"/>
      <c r="BT65" s="12"/>
      <c r="BU65" s="12"/>
      <c r="BV65" s="13"/>
      <c r="BW65" s="52"/>
      <c r="BX65" s="141">
        <f>BX66</f>
        <v>0</v>
      </c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3"/>
      <c r="CM65" s="52"/>
      <c r="CN65" s="52"/>
      <c r="CO65" s="141">
        <f>BA65-BX65</f>
        <v>13800</v>
      </c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3"/>
    </row>
    <row r="66" spans="1:112" s="23" customFormat="1" ht="13.5" customHeight="1">
      <c r="A66" s="118" t="s">
        <v>259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22"/>
      <c r="AD66" s="149"/>
      <c r="AE66" s="149"/>
      <c r="AF66" s="149"/>
      <c r="AG66" s="149"/>
      <c r="AH66" s="144"/>
      <c r="AI66" s="54"/>
      <c r="AJ66" s="148" t="s">
        <v>80</v>
      </c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4"/>
      <c r="AZ66" s="28"/>
      <c r="BA66" s="142">
        <v>13800</v>
      </c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2"/>
      <c r="BP66" s="12"/>
      <c r="BQ66" s="12"/>
      <c r="BR66" s="12"/>
      <c r="BS66" s="12"/>
      <c r="BT66" s="12"/>
      <c r="BU66" s="12"/>
      <c r="BV66" s="13"/>
      <c r="BW66" s="52"/>
      <c r="BX66" s="141">
        <v>0</v>
      </c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3"/>
      <c r="CM66" s="52"/>
      <c r="CN66" s="52"/>
      <c r="CO66" s="28"/>
      <c r="CP66" s="142">
        <f>BA66-BX66</f>
        <v>13800</v>
      </c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3"/>
    </row>
    <row r="67" spans="1:112" s="23" customFormat="1" ht="145.5" customHeight="1">
      <c r="A67" s="118" t="s">
        <v>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20"/>
      <c r="AD67" s="133"/>
      <c r="AE67" s="133"/>
      <c r="AF67" s="133"/>
      <c r="AG67" s="133"/>
      <c r="AH67" s="133"/>
      <c r="AI67" s="133" t="s">
        <v>13</v>
      </c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41">
        <f>AZ68</f>
        <v>20500</v>
      </c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3"/>
      <c r="BW67" s="134">
        <f>BW68</f>
        <v>18453.19</v>
      </c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41">
        <f>CO68</f>
        <v>2046.8100000000013</v>
      </c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3"/>
    </row>
    <row r="68" spans="1:112" ht="37.5" customHeight="1">
      <c r="A68" s="118" t="s">
        <v>338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120"/>
      <c r="AD68" s="133"/>
      <c r="AE68" s="133"/>
      <c r="AF68" s="133"/>
      <c r="AG68" s="133"/>
      <c r="AH68" s="133"/>
      <c r="AI68" s="133" t="s">
        <v>415</v>
      </c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41">
        <f>AZ69</f>
        <v>20500</v>
      </c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3"/>
      <c r="BW68" s="134">
        <f>BW69</f>
        <v>18453.19</v>
      </c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41">
        <f>CO69:CO69</f>
        <v>2046.8100000000013</v>
      </c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3"/>
    </row>
    <row r="69" spans="1:112" ht="13.5" customHeight="1">
      <c r="A69" s="118" t="s">
        <v>257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9"/>
      <c r="AC69" s="120"/>
      <c r="AD69" s="133"/>
      <c r="AE69" s="133"/>
      <c r="AF69" s="133"/>
      <c r="AG69" s="133"/>
      <c r="AH69" s="133"/>
      <c r="AI69" s="133" t="s">
        <v>416</v>
      </c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41">
        <f>AZ70</f>
        <v>20500</v>
      </c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3"/>
      <c r="BW69" s="134">
        <f>BW70</f>
        <v>18453.19</v>
      </c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41">
        <f>CO70</f>
        <v>2046.8100000000013</v>
      </c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</row>
    <row r="70" spans="1:112" s="23" customFormat="1" ht="15.75" customHeight="1">
      <c r="A70" s="118" t="s">
        <v>259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9"/>
      <c r="AC70" s="120"/>
      <c r="AD70" s="133"/>
      <c r="AE70" s="133"/>
      <c r="AF70" s="133"/>
      <c r="AG70" s="133"/>
      <c r="AH70" s="133"/>
      <c r="AI70" s="133" t="s">
        <v>417</v>
      </c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41">
        <v>20500</v>
      </c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3"/>
      <c r="BW70" s="134">
        <v>18453.19</v>
      </c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41">
        <f>AZ70-BW70</f>
        <v>2046.8100000000013</v>
      </c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3"/>
    </row>
    <row r="71" spans="1:112" s="23" customFormat="1" ht="137.25" customHeight="1">
      <c r="A71" s="118" t="s">
        <v>6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9"/>
      <c r="AC71" s="120"/>
      <c r="AD71" s="133"/>
      <c r="AE71" s="133"/>
      <c r="AF71" s="133"/>
      <c r="AG71" s="133"/>
      <c r="AH71" s="133"/>
      <c r="AI71" s="133" t="s">
        <v>7</v>
      </c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41">
        <f>AZ72</f>
        <v>176000</v>
      </c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3"/>
      <c r="BW71" s="134">
        <f>BW72</f>
        <v>81000</v>
      </c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41">
        <f>CO72</f>
        <v>95000</v>
      </c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3"/>
    </row>
    <row r="72" spans="1:112" ht="12" customHeight="1">
      <c r="A72" s="118" t="s">
        <v>338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9"/>
      <c r="AC72" s="120"/>
      <c r="AD72" s="133"/>
      <c r="AE72" s="133"/>
      <c r="AF72" s="133"/>
      <c r="AG72" s="133"/>
      <c r="AH72" s="133"/>
      <c r="AI72" s="133" t="s">
        <v>418</v>
      </c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41">
        <f>AZ73</f>
        <v>176000</v>
      </c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3"/>
      <c r="BW72" s="134">
        <f>BW73</f>
        <v>81000</v>
      </c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41">
        <f>CO73</f>
        <v>95000</v>
      </c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3"/>
    </row>
    <row r="73" spans="1:112" ht="12.75" customHeight="1">
      <c r="A73" s="118" t="s">
        <v>257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9"/>
      <c r="AC73" s="120"/>
      <c r="AD73" s="133"/>
      <c r="AE73" s="133"/>
      <c r="AF73" s="133"/>
      <c r="AG73" s="133"/>
      <c r="AH73" s="133"/>
      <c r="AI73" s="133" t="s">
        <v>419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41">
        <f>AZ74</f>
        <v>176000</v>
      </c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3"/>
      <c r="BW73" s="134">
        <f>BW74</f>
        <v>81000</v>
      </c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41">
        <f>CO74</f>
        <v>95000</v>
      </c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3"/>
    </row>
    <row r="74" spans="1:112" s="23" customFormat="1" ht="12.75" customHeight="1">
      <c r="A74" s="118" t="s">
        <v>259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9"/>
      <c r="AC74" s="120"/>
      <c r="AD74" s="133"/>
      <c r="AE74" s="133"/>
      <c r="AF74" s="133"/>
      <c r="AG74" s="133"/>
      <c r="AH74" s="133"/>
      <c r="AI74" s="133" t="s">
        <v>420</v>
      </c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41">
        <v>176000</v>
      </c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3"/>
      <c r="BW74" s="134">
        <v>81000</v>
      </c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216">
        <f>AZ74-BW74</f>
        <v>95000</v>
      </c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</row>
    <row r="75" spans="1:112" s="23" customFormat="1" ht="22.5" customHeight="1">
      <c r="A75" s="129" t="s">
        <v>483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29"/>
      <c r="AC75" s="131"/>
      <c r="AD75" s="149"/>
      <c r="AE75" s="149"/>
      <c r="AF75" s="149"/>
      <c r="AG75" s="149"/>
      <c r="AH75" s="144"/>
      <c r="AI75" s="54"/>
      <c r="AJ75" s="148" t="s">
        <v>560</v>
      </c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4"/>
      <c r="AZ75" s="28"/>
      <c r="BA75" s="142">
        <f>BA76+BA77</f>
        <v>19500</v>
      </c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3"/>
      <c r="BX75" s="141">
        <f>BX76+BX77</f>
        <v>19500</v>
      </c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3"/>
      <c r="CM75" s="52"/>
      <c r="CN75" s="52"/>
      <c r="CO75" s="77"/>
      <c r="CP75" s="142">
        <f>BA75-BX75</f>
        <v>0</v>
      </c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</row>
    <row r="76" spans="1:112" s="23" customFormat="1" ht="15" customHeight="1">
      <c r="A76" s="129" t="s">
        <v>231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29"/>
      <c r="AC76" s="53"/>
      <c r="AD76" s="148"/>
      <c r="AE76" s="149"/>
      <c r="AF76" s="149"/>
      <c r="AG76" s="149"/>
      <c r="AH76" s="149"/>
      <c r="AI76" s="144"/>
      <c r="AJ76" s="148" t="s">
        <v>559</v>
      </c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4"/>
      <c r="AZ76" s="28"/>
      <c r="BA76" s="142">
        <v>15100</v>
      </c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2"/>
      <c r="BP76" s="12"/>
      <c r="BQ76" s="12"/>
      <c r="BR76" s="12"/>
      <c r="BS76" s="12"/>
      <c r="BT76" s="12"/>
      <c r="BU76" s="12"/>
      <c r="BV76" s="13"/>
      <c r="BW76" s="52"/>
      <c r="BX76" s="141">
        <v>15100</v>
      </c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3"/>
      <c r="CM76" s="52"/>
      <c r="CN76" s="52"/>
      <c r="CO76" s="77"/>
      <c r="CP76" s="142">
        <f>BA76-BX76</f>
        <v>0</v>
      </c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</row>
    <row r="77" spans="1:112" s="23" customFormat="1" ht="15" customHeight="1">
      <c r="A77" s="228" t="s">
        <v>232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9"/>
      <c r="AC77" s="131"/>
      <c r="AD77" s="149"/>
      <c r="AE77" s="149"/>
      <c r="AF77" s="149"/>
      <c r="AG77" s="149"/>
      <c r="AH77" s="149"/>
      <c r="AI77" s="80"/>
      <c r="AJ77" s="148" t="s">
        <v>46</v>
      </c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4"/>
      <c r="AZ77" s="28"/>
      <c r="BA77" s="142">
        <f>BA78</f>
        <v>4400</v>
      </c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2"/>
      <c r="BQ77" s="12"/>
      <c r="BR77" s="12"/>
      <c r="BS77" s="12"/>
      <c r="BT77" s="12"/>
      <c r="BU77" s="12"/>
      <c r="BV77" s="13"/>
      <c r="BW77" s="52"/>
      <c r="BX77" s="141">
        <f>BX78</f>
        <v>4400</v>
      </c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3"/>
      <c r="CM77" s="52"/>
      <c r="CN77" s="52"/>
      <c r="CO77" s="77"/>
      <c r="CP77" s="142">
        <f>BA77-BX77</f>
        <v>0</v>
      </c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</row>
    <row r="78" spans="1:112" s="23" customFormat="1" ht="21.75" customHeight="1">
      <c r="A78" s="129" t="s">
        <v>234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29"/>
      <c r="AC78" s="53"/>
      <c r="AD78" s="148"/>
      <c r="AE78" s="149"/>
      <c r="AF78" s="149"/>
      <c r="AG78" s="149"/>
      <c r="AH78" s="149"/>
      <c r="AI78" s="80"/>
      <c r="AJ78" s="148" t="s">
        <v>45</v>
      </c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4"/>
      <c r="AZ78" s="28"/>
      <c r="BA78" s="142">
        <v>4400</v>
      </c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2"/>
      <c r="BP78" s="12"/>
      <c r="BQ78" s="12"/>
      <c r="BR78" s="12"/>
      <c r="BS78" s="12"/>
      <c r="BT78" s="12"/>
      <c r="BU78" s="12"/>
      <c r="BV78" s="13"/>
      <c r="BW78" s="52"/>
      <c r="BX78" s="141">
        <v>4400</v>
      </c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3"/>
      <c r="CM78" s="52"/>
      <c r="CN78" s="52"/>
      <c r="CO78" s="77"/>
      <c r="CP78" s="142">
        <f>BA78-BX78</f>
        <v>0</v>
      </c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</row>
    <row r="79" spans="1:112" s="23" customFormat="1" ht="33.75" customHeight="1">
      <c r="A79" s="129" t="s">
        <v>107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29"/>
      <c r="AC79" s="53"/>
      <c r="AD79" s="148"/>
      <c r="AE79" s="149"/>
      <c r="AF79" s="149"/>
      <c r="AG79" s="149"/>
      <c r="AH79" s="149"/>
      <c r="AI79" s="80"/>
      <c r="AJ79" s="148" t="s">
        <v>106</v>
      </c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4"/>
      <c r="AZ79" s="28"/>
      <c r="BA79" s="142">
        <f>BA80</f>
        <v>5000</v>
      </c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2"/>
      <c r="BQ79" s="12"/>
      <c r="BR79" s="12"/>
      <c r="BS79" s="12"/>
      <c r="BT79" s="12"/>
      <c r="BU79" s="12"/>
      <c r="BV79" s="13"/>
      <c r="BW79" s="52"/>
      <c r="BX79" s="141">
        <f>BX80</f>
        <v>5000</v>
      </c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3"/>
      <c r="CM79" s="52"/>
      <c r="CN79" s="52"/>
      <c r="CO79" s="77"/>
      <c r="CP79" s="142">
        <f>CP80</f>
        <v>0</v>
      </c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</row>
    <row r="80" spans="1:112" s="23" customFormat="1" ht="46.5" customHeight="1">
      <c r="A80" s="129" t="s">
        <v>108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29"/>
      <c r="AC80" s="53"/>
      <c r="AD80" s="148"/>
      <c r="AE80" s="149"/>
      <c r="AF80" s="149"/>
      <c r="AG80" s="149"/>
      <c r="AH80" s="149"/>
      <c r="AI80" s="80"/>
      <c r="AJ80" s="148" t="s">
        <v>109</v>
      </c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4"/>
      <c r="AZ80" s="28"/>
      <c r="BA80" s="142">
        <f>BA81</f>
        <v>5000</v>
      </c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2"/>
      <c r="BP80" s="12"/>
      <c r="BQ80" s="12"/>
      <c r="BR80" s="12"/>
      <c r="BS80" s="12"/>
      <c r="BT80" s="12"/>
      <c r="BU80" s="12"/>
      <c r="BV80" s="13"/>
      <c r="BW80" s="52"/>
      <c r="BX80" s="141">
        <f>BX81</f>
        <v>5000</v>
      </c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3"/>
      <c r="CM80" s="52"/>
      <c r="CN80" s="52"/>
      <c r="CO80" s="77"/>
      <c r="CP80" s="142">
        <f>CP81</f>
        <v>0</v>
      </c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</row>
    <row r="81" spans="1:112" s="23" customFormat="1" ht="25.5" customHeight="1">
      <c r="A81" s="129" t="s">
        <v>119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29"/>
      <c r="AC81" s="53"/>
      <c r="AD81" s="148"/>
      <c r="AE81" s="149"/>
      <c r="AF81" s="149"/>
      <c r="AG81" s="149"/>
      <c r="AH81" s="149"/>
      <c r="AI81" s="80"/>
      <c r="AJ81" s="148" t="s">
        <v>118</v>
      </c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4"/>
      <c r="AZ81" s="28"/>
      <c r="BA81" s="142">
        <v>5000</v>
      </c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2"/>
      <c r="BQ81" s="12"/>
      <c r="BR81" s="12"/>
      <c r="BS81" s="12"/>
      <c r="BT81" s="12"/>
      <c r="BU81" s="12"/>
      <c r="BV81" s="13"/>
      <c r="BW81" s="52"/>
      <c r="BX81" s="141">
        <v>5000</v>
      </c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3"/>
      <c r="CM81" s="52"/>
      <c r="CN81" s="52"/>
      <c r="CO81" s="77"/>
      <c r="CP81" s="142">
        <f>BA81-BX81</f>
        <v>0</v>
      </c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</row>
    <row r="82" spans="1:112" s="23" customFormat="1" ht="171" customHeight="1">
      <c r="A82" s="129" t="s">
        <v>8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29"/>
      <c r="AC82" s="53"/>
      <c r="AD82" s="148"/>
      <c r="AE82" s="149"/>
      <c r="AF82" s="149"/>
      <c r="AG82" s="149"/>
      <c r="AH82" s="149"/>
      <c r="AI82" s="144"/>
      <c r="AJ82" s="148" t="s">
        <v>9</v>
      </c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4"/>
      <c r="AZ82" s="28"/>
      <c r="BA82" s="142">
        <f>BA83</f>
        <v>600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2"/>
      <c r="BP82" s="12"/>
      <c r="BQ82" s="12"/>
      <c r="BR82" s="12"/>
      <c r="BS82" s="12"/>
      <c r="BT82" s="12"/>
      <c r="BU82" s="12"/>
      <c r="BV82" s="13"/>
      <c r="BW82" s="52"/>
      <c r="BX82" s="141">
        <f>BX83</f>
        <v>0</v>
      </c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3"/>
      <c r="CM82" s="52"/>
      <c r="CN82" s="52"/>
      <c r="CO82" s="141">
        <f>BA82-BX82</f>
        <v>600</v>
      </c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</row>
    <row r="83" spans="1:112" s="23" customFormat="1" ht="33" customHeight="1">
      <c r="A83" s="129" t="s">
        <v>338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29"/>
      <c r="AC83" s="53"/>
      <c r="AD83" s="148"/>
      <c r="AE83" s="149"/>
      <c r="AF83" s="149"/>
      <c r="AG83" s="149"/>
      <c r="AH83" s="149"/>
      <c r="AI83" s="80"/>
      <c r="AJ83" s="148" t="s">
        <v>422</v>
      </c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4"/>
      <c r="AZ83" s="28"/>
      <c r="BA83" s="142">
        <f>BA84</f>
        <v>600</v>
      </c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2"/>
      <c r="BP83" s="12"/>
      <c r="BQ83" s="12"/>
      <c r="BR83" s="12"/>
      <c r="BS83" s="12"/>
      <c r="BT83" s="12"/>
      <c r="BU83" s="12"/>
      <c r="BV83" s="13"/>
      <c r="BW83" s="52"/>
      <c r="BX83" s="141">
        <f>BX84</f>
        <v>0</v>
      </c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3"/>
      <c r="CP83" s="142">
        <f aca="true" t="shared" si="5" ref="CP83:CP89">BA83-BX83</f>
        <v>600</v>
      </c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</row>
    <row r="84" spans="1:112" s="23" customFormat="1" ht="15" customHeight="1">
      <c r="A84" s="129" t="s">
        <v>257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29"/>
      <c r="AC84" s="131"/>
      <c r="AD84" s="149"/>
      <c r="AE84" s="149"/>
      <c r="AF84" s="149"/>
      <c r="AG84" s="149"/>
      <c r="AH84" s="149"/>
      <c r="AI84" s="80"/>
      <c r="AJ84" s="148" t="s">
        <v>537</v>
      </c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4"/>
      <c r="AZ84" s="28"/>
      <c r="BA84" s="142">
        <f>BA85</f>
        <v>600</v>
      </c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2"/>
      <c r="BP84" s="12"/>
      <c r="BQ84" s="12"/>
      <c r="BR84" s="12"/>
      <c r="BS84" s="12"/>
      <c r="BT84" s="12"/>
      <c r="BU84" s="12"/>
      <c r="BV84" s="13"/>
      <c r="BW84" s="52"/>
      <c r="BX84" s="141">
        <f>BX85</f>
        <v>0</v>
      </c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3"/>
      <c r="CM84" s="52"/>
      <c r="CN84" s="52"/>
      <c r="CO84" s="77"/>
      <c r="CP84" s="142">
        <f t="shared" si="5"/>
        <v>600</v>
      </c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</row>
    <row r="85" spans="1:112" s="23" customFormat="1" ht="15" customHeight="1">
      <c r="A85" s="129" t="s">
        <v>259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29"/>
      <c r="AC85" s="53"/>
      <c r="AD85" s="148"/>
      <c r="AE85" s="149"/>
      <c r="AF85" s="149"/>
      <c r="AG85" s="149"/>
      <c r="AH85" s="149"/>
      <c r="AI85" s="80"/>
      <c r="AJ85" s="148" t="s">
        <v>536</v>
      </c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4"/>
      <c r="AZ85" s="28"/>
      <c r="BA85" s="142">
        <v>600</v>
      </c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2"/>
      <c r="BP85" s="12"/>
      <c r="BQ85" s="12"/>
      <c r="BR85" s="12"/>
      <c r="BS85" s="12"/>
      <c r="BT85" s="12"/>
      <c r="BU85" s="12"/>
      <c r="BV85" s="13"/>
      <c r="BW85" s="52"/>
      <c r="BX85" s="141">
        <v>0</v>
      </c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3"/>
      <c r="CM85" s="52"/>
      <c r="CN85" s="52"/>
      <c r="CO85" s="77"/>
      <c r="CP85" s="142">
        <f t="shared" si="5"/>
        <v>600</v>
      </c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</row>
    <row r="86" spans="1:112" s="23" customFormat="1" ht="193.5" customHeight="1">
      <c r="A86" s="129" t="s">
        <v>10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29"/>
      <c r="AC86" s="53"/>
      <c r="AD86" s="148"/>
      <c r="AE86" s="149"/>
      <c r="AF86" s="149"/>
      <c r="AG86" s="149"/>
      <c r="AH86" s="149"/>
      <c r="AI86" s="80"/>
      <c r="AJ86" s="148" t="s">
        <v>11</v>
      </c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4"/>
      <c r="AZ86" s="28"/>
      <c r="BA86" s="142">
        <f>BA87</f>
        <v>600</v>
      </c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2"/>
      <c r="BP86" s="12"/>
      <c r="BQ86" s="12"/>
      <c r="BR86" s="12"/>
      <c r="BS86" s="12"/>
      <c r="BT86" s="12"/>
      <c r="BU86" s="12"/>
      <c r="BV86" s="13"/>
      <c r="BW86" s="52"/>
      <c r="BX86" s="141">
        <f>BX87</f>
        <v>0</v>
      </c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3"/>
      <c r="CM86" s="52"/>
      <c r="CN86" s="52"/>
      <c r="CO86" s="77"/>
      <c r="CP86" s="142">
        <f t="shared" si="5"/>
        <v>600</v>
      </c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</row>
    <row r="87" spans="1:112" s="23" customFormat="1" ht="33.75" customHeight="1">
      <c r="A87" s="259" t="s">
        <v>338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9"/>
      <c r="AC87" s="53"/>
      <c r="AD87" s="148"/>
      <c r="AE87" s="149"/>
      <c r="AF87" s="149"/>
      <c r="AG87" s="149"/>
      <c r="AH87" s="149"/>
      <c r="AI87" s="80"/>
      <c r="AJ87" s="148" t="s">
        <v>421</v>
      </c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4"/>
      <c r="AZ87" s="28"/>
      <c r="BA87" s="142">
        <f>BA88</f>
        <v>600</v>
      </c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2"/>
      <c r="BP87" s="12"/>
      <c r="BQ87" s="12"/>
      <c r="BR87" s="12"/>
      <c r="BS87" s="12"/>
      <c r="BT87" s="12"/>
      <c r="BU87" s="12"/>
      <c r="BV87" s="13"/>
      <c r="BW87" s="52"/>
      <c r="BX87" s="141">
        <f>BX88</f>
        <v>0</v>
      </c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3"/>
      <c r="CM87" s="52"/>
      <c r="CN87" s="52"/>
      <c r="CO87" s="77"/>
      <c r="CP87" s="142">
        <f t="shared" si="5"/>
        <v>600</v>
      </c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</row>
    <row r="88" spans="1:112" s="23" customFormat="1" ht="15" customHeight="1">
      <c r="A88" s="218" t="s">
        <v>257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9"/>
      <c r="AC88" s="53"/>
      <c r="AD88" s="148"/>
      <c r="AE88" s="149"/>
      <c r="AF88" s="149"/>
      <c r="AG88" s="149"/>
      <c r="AH88" s="149"/>
      <c r="AI88" s="144"/>
      <c r="AJ88" s="148" t="s">
        <v>538</v>
      </c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4"/>
      <c r="AZ88" s="28"/>
      <c r="BA88" s="142">
        <f>BA89</f>
        <v>600</v>
      </c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2"/>
      <c r="BP88" s="12"/>
      <c r="BQ88" s="12"/>
      <c r="BR88" s="12"/>
      <c r="BS88" s="12"/>
      <c r="BT88" s="12"/>
      <c r="BU88" s="12"/>
      <c r="BV88" s="13"/>
      <c r="BW88" s="52"/>
      <c r="BX88" s="141">
        <f>BX89</f>
        <v>0</v>
      </c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3"/>
      <c r="CM88" s="52"/>
      <c r="CN88" s="52"/>
      <c r="CO88" s="77"/>
      <c r="CP88" s="142">
        <f t="shared" si="5"/>
        <v>600</v>
      </c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</row>
    <row r="89" spans="1:112" s="23" customFormat="1" ht="15" customHeight="1">
      <c r="A89" s="263" t="s">
        <v>259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9"/>
      <c r="AC89" s="131"/>
      <c r="AD89" s="149"/>
      <c r="AE89" s="149"/>
      <c r="AF89" s="149"/>
      <c r="AG89" s="149"/>
      <c r="AH89" s="149"/>
      <c r="AI89" s="80"/>
      <c r="AJ89" s="148" t="s">
        <v>74</v>
      </c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4"/>
      <c r="AZ89" s="28"/>
      <c r="BA89" s="142">
        <v>600</v>
      </c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2"/>
      <c r="BP89" s="12"/>
      <c r="BQ89" s="12"/>
      <c r="BR89" s="12"/>
      <c r="BS89" s="12"/>
      <c r="BT89" s="12"/>
      <c r="BU89" s="12"/>
      <c r="BV89" s="13"/>
      <c r="BW89" s="52"/>
      <c r="BX89" s="141">
        <v>0</v>
      </c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3"/>
      <c r="CM89" s="52"/>
      <c r="CN89" s="52"/>
      <c r="CO89" s="77"/>
      <c r="CP89" s="142">
        <f t="shared" si="5"/>
        <v>600</v>
      </c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</row>
    <row r="90" spans="1:112" s="23" customFormat="1" ht="168.75" customHeight="1">
      <c r="A90" s="129" t="s">
        <v>64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30"/>
      <c r="AC90" s="120"/>
      <c r="AD90" s="133"/>
      <c r="AE90" s="133"/>
      <c r="AF90" s="133"/>
      <c r="AG90" s="133"/>
      <c r="AH90" s="133"/>
      <c r="AI90" s="133" t="s">
        <v>12</v>
      </c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41">
        <f>AZ91</f>
        <v>600</v>
      </c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3"/>
      <c r="BW90" s="134">
        <f>BW91</f>
        <v>0</v>
      </c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41">
        <f>AZ90-BW90</f>
        <v>600</v>
      </c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3"/>
    </row>
    <row r="91" spans="1:112" s="23" customFormat="1" ht="22.5" customHeight="1">
      <c r="A91" s="231" t="s">
        <v>338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119"/>
      <c r="AC91" s="120"/>
      <c r="AD91" s="133"/>
      <c r="AE91" s="133"/>
      <c r="AF91" s="133"/>
      <c r="AG91" s="133"/>
      <c r="AH91" s="133"/>
      <c r="AI91" s="133" t="s">
        <v>499</v>
      </c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41">
        <f>BA92</f>
        <v>600</v>
      </c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3"/>
      <c r="BW91" s="134">
        <f>BX92</f>
        <v>0</v>
      </c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216">
        <f>CP92</f>
        <v>600</v>
      </c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</row>
    <row r="92" spans="1:112" s="23" customFormat="1" ht="14.25" customHeight="1">
      <c r="A92" s="218" t="s">
        <v>257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45"/>
      <c r="AC92" s="46"/>
      <c r="AD92" s="277"/>
      <c r="AE92" s="278"/>
      <c r="AF92" s="278"/>
      <c r="AG92" s="278"/>
      <c r="AH92" s="279"/>
      <c r="AI92" s="133" t="s">
        <v>498</v>
      </c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44"/>
      <c r="BA92" s="142">
        <f>BA93</f>
        <v>600</v>
      </c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25"/>
      <c r="BP92" s="25"/>
      <c r="BQ92" s="25"/>
      <c r="BR92" s="25"/>
      <c r="BS92" s="25"/>
      <c r="BT92" s="25"/>
      <c r="BU92" s="25"/>
      <c r="BV92" s="26"/>
      <c r="BW92" s="43"/>
      <c r="BX92" s="141">
        <f>BX93</f>
        <v>0</v>
      </c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3"/>
      <c r="CM92" s="43"/>
      <c r="CN92" s="43"/>
      <c r="CO92" s="43"/>
      <c r="CP92" s="141">
        <f>BA92-BX92</f>
        <v>600</v>
      </c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3"/>
    </row>
    <row r="93" spans="1:112" ht="12.75" customHeight="1">
      <c r="A93" s="218" t="s">
        <v>259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9"/>
      <c r="AB93" s="280"/>
      <c r="AC93" s="281"/>
      <c r="AD93" s="281"/>
      <c r="AE93" s="281"/>
      <c r="AF93" s="281"/>
      <c r="AG93" s="281"/>
      <c r="AH93" s="282"/>
      <c r="AI93" s="133" t="s">
        <v>497</v>
      </c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44"/>
      <c r="BA93" s="142">
        <v>600</v>
      </c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25"/>
      <c r="BP93" s="25"/>
      <c r="BQ93" s="25"/>
      <c r="BR93" s="25"/>
      <c r="BS93" s="25"/>
      <c r="BT93" s="25"/>
      <c r="BU93" s="25"/>
      <c r="BV93" s="26"/>
      <c r="BW93" s="43"/>
      <c r="BX93" s="141">
        <v>0</v>
      </c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3"/>
      <c r="CM93" s="43"/>
      <c r="CN93" s="43"/>
      <c r="CO93" s="43"/>
      <c r="CP93" s="141">
        <f>BA93-BX93</f>
        <v>600</v>
      </c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3"/>
    </row>
    <row r="94" spans="1:110" s="23" customFormat="1" ht="12.75" customHeight="1">
      <c r="A94" s="121" t="s">
        <v>342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2"/>
      <c r="AC94" s="203"/>
      <c r="AD94" s="132"/>
      <c r="AE94" s="132"/>
      <c r="AF94" s="132"/>
      <c r="AG94" s="132"/>
      <c r="AH94" s="132"/>
      <c r="AI94" s="132" t="s">
        <v>318</v>
      </c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04">
        <f>AZ95</f>
        <v>148200</v>
      </c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9"/>
      <c r="BW94" s="101">
        <f>BW95</f>
        <v>91901.35999999999</v>
      </c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>
        <f>AZ94-BW94</f>
        <v>56298.640000000014</v>
      </c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8"/>
    </row>
    <row r="95" spans="1:110" s="23" customFormat="1" ht="21.75" customHeight="1">
      <c r="A95" s="118" t="s">
        <v>343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9"/>
      <c r="AC95" s="120"/>
      <c r="AD95" s="133"/>
      <c r="AE95" s="133"/>
      <c r="AF95" s="133"/>
      <c r="AG95" s="133"/>
      <c r="AH95" s="133"/>
      <c r="AI95" s="133" t="s">
        <v>315</v>
      </c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41">
        <f>AZ96</f>
        <v>148200</v>
      </c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3"/>
      <c r="BW95" s="134">
        <f>BW96</f>
        <v>91901.35999999999</v>
      </c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>
        <f>CO96</f>
        <v>56298.640000000014</v>
      </c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07"/>
    </row>
    <row r="96" spans="1:110" s="23" customFormat="1" ht="112.5" customHeight="1">
      <c r="A96" s="118" t="s">
        <v>14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9"/>
      <c r="AC96" s="120"/>
      <c r="AD96" s="133"/>
      <c r="AE96" s="133"/>
      <c r="AF96" s="133"/>
      <c r="AG96" s="133"/>
      <c r="AH96" s="133"/>
      <c r="AI96" s="133" t="s">
        <v>423</v>
      </c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41">
        <f>AZ97</f>
        <v>148200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3"/>
      <c r="BW96" s="134">
        <f>BW97</f>
        <v>91901.35999999999</v>
      </c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>
        <f>CO97</f>
        <v>56298.640000000014</v>
      </c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07"/>
    </row>
    <row r="97" spans="1:112" ht="22.5" customHeight="1">
      <c r="A97" s="118" t="s">
        <v>333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9"/>
      <c r="AC97" s="120"/>
      <c r="AD97" s="133"/>
      <c r="AE97" s="133"/>
      <c r="AF97" s="133"/>
      <c r="AG97" s="133"/>
      <c r="AH97" s="133"/>
      <c r="AI97" s="133" t="s">
        <v>424</v>
      </c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41">
        <f>AZ98</f>
        <v>148200</v>
      </c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3"/>
      <c r="BW97" s="134">
        <f>BW98</f>
        <v>91901.35999999999</v>
      </c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>
        <f>CO98</f>
        <v>56298.640000000014</v>
      </c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07"/>
      <c r="DG97" s="23"/>
      <c r="DH97" s="23"/>
    </row>
    <row r="98" spans="1:110" ht="12" customHeight="1">
      <c r="A98" s="118" t="s">
        <v>255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120"/>
      <c r="AD98" s="133"/>
      <c r="AE98" s="133"/>
      <c r="AF98" s="133"/>
      <c r="AG98" s="133"/>
      <c r="AH98" s="133"/>
      <c r="AI98" s="133" t="s">
        <v>425</v>
      </c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41">
        <f>AZ99+AZ100</f>
        <v>148200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3"/>
      <c r="BW98" s="134">
        <f>BW99+BW100</f>
        <v>91901.35999999999</v>
      </c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>
        <f>AZ98-BW98</f>
        <v>56298.640000000014</v>
      </c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07"/>
    </row>
    <row r="99" spans="1:110" ht="15" customHeight="1">
      <c r="A99" s="118" t="s">
        <v>226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120"/>
      <c r="AD99" s="133"/>
      <c r="AE99" s="133"/>
      <c r="AF99" s="133"/>
      <c r="AG99" s="133"/>
      <c r="AH99" s="133"/>
      <c r="AI99" s="133" t="s">
        <v>426</v>
      </c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41">
        <v>110200</v>
      </c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3"/>
      <c r="BW99" s="134">
        <v>70284.43</v>
      </c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>
        <f>AZ99-BW99</f>
        <v>39915.57000000001</v>
      </c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07"/>
    </row>
    <row r="100" spans="1:112" s="23" customFormat="1" ht="21" customHeight="1">
      <c r="A100" s="118" t="s">
        <v>256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9"/>
      <c r="AC100" s="120"/>
      <c r="AD100" s="133"/>
      <c r="AE100" s="133"/>
      <c r="AF100" s="133"/>
      <c r="AG100" s="133"/>
      <c r="AH100" s="133"/>
      <c r="AI100" s="133" t="s">
        <v>427</v>
      </c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41">
        <v>38000</v>
      </c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3"/>
      <c r="BW100" s="134">
        <v>21616.93</v>
      </c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>
        <f>AZ100-BW100</f>
        <v>16383.07</v>
      </c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07"/>
      <c r="DG100" s="16"/>
      <c r="DH100" s="16"/>
    </row>
    <row r="101" spans="1:110" s="23" customFormat="1" ht="36.75" customHeight="1">
      <c r="A101" s="283" t="s">
        <v>344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122"/>
      <c r="AC101" s="203"/>
      <c r="AD101" s="132"/>
      <c r="AE101" s="132"/>
      <c r="AF101" s="132"/>
      <c r="AG101" s="132"/>
      <c r="AH101" s="132"/>
      <c r="AI101" s="132" t="s">
        <v>317</v>
      </c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04">
        <f>BA102</f>
        <v>92500</v>
      </c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9"/>
      <c r="BW101" s="101">
        <f>BX102</f>
        <v>38209.8</v>
      </c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>
        <f>AZ101-BW101</f>
        <v>54290.2</v>
      </c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3"/>
    </row>
    <row r="102" spans="1:112" s="23" customFormat="1" ht="78" customHeight="1">
      <c r="A102" s="218" t="s">
        <v>540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35"/>
      <c r="AC102" s="16"/>
      <c r="AD102" s="148"/>
      <c r="AE102" s="149"/>
      <c r="AF102" s="149"/>
      <c r="AG102" s="149"/>
      <c r="AH102" s="144"/>
      <c r="AI102" s="54"/>
      <c r="AJ102" s="148" t="s">
        <v>431</v>
      </c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4"/>
      <c r="AZ102" s="28"/>
      <c r="BA102" s="142">
        <f>AZ103+AZ111+BA116</f>
        <v>92500</v>
      </c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2"/>
      <c r="BP102" s="12"/>
      <c r="BQ102" s="12"/>
      <c r="BR102" s="12"/>
      <c r="BS102" s="12"/>
      <c r="BT102" s="12"/>
      <c r="BU102" s="12"/>
      <c r="BV102" s="13"/>
      <c r="BW102" s="52"/>
      <c r="BX102" s="141">
        <f>BW103+BX116+BX111</f>
        <v>38209.8</v>
      </c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3"/>
      <c r="CM102" s="52"/>
      <c r="CN102" s="52"/>
      <c r="CO102" s="52"/>
      <c r="CP102" s="141">
        <f>BA102-BX102</f>
        <v>54290.2</v>
      </c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</row>
    <row r="103" spans="1:112" s="23" customFormat="1" ht="35.25" customHeight="1">
      <c r="A103" s="255" t="s">
        <v>541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133"/>
      <c r="AD103" s="133"/>
      <c r="AE103" s="133"/>
      <c r="AF103" s="133"/>
      <c r="AG103" s="133"/>
      <c r="AH103" s="133"/>
      <c r="AI103" s="133" t="s">
        <v>430</v>
      </c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41">
        <f>AZ104</f>
        <v>32300</v>
      </c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3"/>
      <c r="BW103" s="134">
        <f>BW104+BW117</f>
        <v>32290.8</v>
      </c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41">
        <f>AZ103-BW103</f>
        <v>9.200000000000728</v>
      </c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</row>
    <row r="104" spans="1:112" s="23" customFormat="1" ht="147" customHeight="1">
      <c r="A104" s="274" t="s">
        <v>15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5"/>
      <c r="AC104" s="120"/>
      <c r="AD104" s="133"/>
      <c r="AE104" s="133"/>
      <c r="AF104" s="133"/>
      <c r="AG104" s="133"/>
      <c r="AH104" s="133"/>
      <c r="AI104" s="133" t="s">
        <v>16</v>
      </c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41">
        <f>AZ105</f>
        <v>32300</v>
      </c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3"/>
      <c r="BW104" s="134">
        <f>BW105</f>
        <v>32290.8</v>
      </c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41">
        <f>CO105</f>
        <v>9.200000000000728</v>
      </c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</row>
    <row r="105" spans="1:112" ht="35.25" customHeight="1">
      <c r="A105" s="227" t="s">
        <v>338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54"/>
      <c r="AC105" s="120"/>
      <c r="AD105" s="133"/>
      <c r="AE105" s="133"/>
      <c r="AF105" s="133"/>
      <c r="AG105" s="133"/>
      <c r="AH105" s="133"/>
      <c r="AI105" s="133" t="s">
        <v>429</v>
      </c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41">
        <f>AZ106+BA109</f>
        <v>32300</v>
      </c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3"/>
      <c r="BW105" s="134">
        <f>BO106+BX109</f>
        <v>32290.8</v>
      </c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41">
        <f>AZ105-BW105</f>
        <v>9.200000000000728</v>
      </c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</row>
    <row r="106" spans="1:112" ht="12" customHeight="1">
      <c r="A106" s="118" t="s">
        <v>257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9"/>
      <c r="AC106" s="185"/>
      <c r="AD106" s="146"/>
      <c r="AE106" s="146"/>
      <c r="AF106" s="146"/>
      <c r="AG106" s="146"/>
      <c r="AH106" s="147"/>
      <c r="AI106" s="148" t="s">
        <v>428</v>
      </c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4"/>
      <c r="AZ106" s="141">
        <f>AZ107+BA108</f>
        <v>31300</v>
      </c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3"/>
      <c r="BO106" s="142">
        <f>BO107+BX108</f>
        <v>31290.8</v>
      </c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2"/>
      <c r="CN106" s="13"/>
      <c r="CO106" s="141">
        <f>CO107</f>
        <v>0</v>
      </c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</row>
    <row r="107" spans="1:112" ht="23.25" customHeight="1">
      <c r="A107" s="118" t="s">
        <v>258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9"/>
      <c r="AC107" s="27"/>
      <c r="AD107" s="146"/>
      <c r="AE107" s="146"/>
      <c r="AF107" s="146"/>
      <c r="AG107" s="146"/>
      <c r="AH107" s="147"/>
      <c r="AI107" s="148" t="s">
        <v>539</v>
      </c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4"/>
      <c r="AZ107" s="141">
        <v>20700</v>
      </c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3"/>
      <c r="BO107" s="142">
        <v>20700</v>
      </c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2"/>
      <c r="CN107" s="13"/>
      <c r="CO107" s="216">
        <f>AZ107-BO107</f>
        <v>0</v>
      </c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/>
      <c r="DD107" s="211"/>
      <c r="DE107" s="211"/>
      <c r="DF107" s="211"/>
      <c r="DG107" s="211"/>
      <c r="DH107" s="211"/>
    </row>
    <row r="108" spans="1:112" ht="23.25" customHeight="1">
      <c r="A108" s="129" t="s">
        <v>259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29"/>
      <c r="AC108" s="27"/>
      <c r="AD108" s="146"/>
      <c r="AE108" s="146"/>
      <c r="AF108" s="146"/>
      <c r="AG108" s="146"/>
      <c r="AH108" s="147"/>
      <c r="AI108" s="51"/>
      <c r="AJ108" s="149" t="s">
        <v>76</v>
      </c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4"/>
      <c r="AZ108" s="52"/>
      <c r="BA108" s="141">
        <v>10600</v>
      </c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3"/>
      <c r="BO108" s="12"/>
      <c r="BP108" s="12"/>
      <c r="BQ108" s="12"/>
      <c r="BR108" s="12"/>
      <c r="BS108" s="12"/>
      <c r="BT108" s="12"/>
      <c r="BU108" s="12"/>
      <c r="BV108" s="12"/>
      <c r="BW108" s="12"/>
      <c r="BX108" s="142">
        <v>10590.8</v>
      </c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2"/>
      <c r="CN108" s="13"/>
      <c r="CO108" s="77"/>
      <c r="CP108" s="142">
        <f>BA108-BX108</f>
        <v>9.200000000000728</v>
      </c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</row>
    <row r="109" spans="1:112" ht="23.25" customHeight="1">
      <c r="A109" s="118" t="s">
        <v>338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27"/>
      <c r="AD109" s="146"/>
      <c r="AE109" s="146"/>
      <c r="AF109" s="146"/>
      <c r="AG109" s="146"/>
      <c r="AH109" s="147"/>
      <c r="AI109" s="51"/>
      <c r="AJ109" s="149" t="s">
        <v>77</v>
      </c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4"/>
      <c r="AZ109" s="28"/>
      <c r="BA109" s="141">
        <f>BA110</f>
        <v>1000</v>
      </c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3"/>
      <c r="BO109" s="12"/>
      <c r="BP109" s="12"/>
      <c r="BQ109" s="12"/>
      <c r="BR109" s="12"/>
      <c r="BS109" s="12"/>
      <c r="BT109" s="12"/>
      <c r="BU109" s="12"/>
      <c r="BV109" s="12"/>
      <c r="BW109" s="12"/>
      <c r="BX109" s="142">
        <f>BX110</f>
        <v>1000</v>
      </c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2"/>
      <c r="CN109" s="13"/>
      <c r="CO109" s="77"/>
      <c r="CP109" s="142">
        <f>BA109-BX109</f>
        <v>0</v>
      </c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</row>
    <row r="110" spans="1:112" ht="23.25" customHeight="1">
      <c r="A110" s="129" t="s">
        <v>234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29"/>
      <c r="AC110" s="185"/>
      <c r="AD110" s="146"/>
      <c r="AE110" s="146"/>
      <c r="AF110" s="146"/>
      <c r="AG110" s="146"/>
      <c r="AH110" s="147"/>
      <c r="AI110" s="148" t="s">
        <v>78</v>
      </c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4"/>
      <c r="AZ110" s="28"/>
      <c r="BA110" s="142">
        <v>1000</v>
      </c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41">
        <v>1000</v>
      </c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3"/>
      <c r="CM110" s="12"/>
      <c r="CN110" s="13"/>
      <c r="CO110" s="77"/>
      <c r="CP110" s="142">
        <f>BA110-BX110</f>
        <v>0</v>
      </c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</row>
    <row r="111" spans="1:112" ht="38.25" customHeight="1">
      <c r="A111" s="129" t="s">
        <v>542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29"/>
      <c r="AC111" s="27"/>
      <c r="AD111" s="146"/>
      <c r="AE111" s="146"/>
      <c r="AF111" s="146"/>
      <c r="AG111" s="146"/>
      <c r="AH111" s="147"/>
      <c r="AI111" s="51"/>
      <c r="AJ111" s="149" t="s">
        <v>543</v>
      </c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4"/>
      <c r="AZ111" s="141">
        <f>BA112</f>
        <v>55200</v>
      </c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3"/>
      <c r="BP111" s="12"/>
      <c r="BQ111" s="12"/>
      <c r="BR111" s="12"/>
      <c r="BS111" s="12"/>
      <c r="BT111" s="12"/>
      <c r="BU111" s="12"/>
      <c r="BV111" s="12"/>
      <c r="BW111" s="12"/>
      <c r="BX111" s="142">
        <f>BX112</f>
        <v>5919</v>
      </c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2"/>
      <c r="CN111" s="13"/>
      <c r="CO111" s="28"/>
      <c r="CP111" s="142">
        <f>AZ111-BX111</f>
        <v>49281</v>
      </c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</row>
    <row r="112" spans="1:112" ht="159.75" customHeight="1">
      <c r="A112" s="129" t="s">
        <v>20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29"/>
      <c r="AC112" s="27"/>
      <c r="AD112" s="146"/>
      <c r="AE112" s="146"/>
      <c r="AF112" s="146"/>
      <c r="AG112" s="146"/>
      <c r="AH112" s="147"/>
      <c r="AI112" s="51"/>
      <c r="AJ112" s="149" t="s">
        <v>21</v>
      </c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4"/>
      <c r="AZ112" s="28"/>
      <c r="BA112" s="141">
        <f>BA113</f>
        <v>55200</v>
      </c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3"/>
      <c r="BO112" s="12"/>
      <c r="BP112" s="12"/>
      <c r="BQ112" s="12"/>
      <c r="BR112" s="12"/>
      <c r="BS112" s="12"/>
      <c r="BT112" s="12"/>
      <c r="BU112" s="12"/>
      <c r="BV112" s="12"/>
      <c r="BW112" s="12"/>
      <c r="BX112" s="142">
        <f>BX113</f>
        <v>5919</v>
      </c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2"/>
      <c r="CN112" s="13"/>
      <c r="CO112" s="28"/>
      <c r="CP112" s="142">
        <f>BA112-BX112</f>
        <v>49281</v>
      </c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</row>
    <row r="113" spans="1:112" ht="35.25" customHeight="1">
      <c r="A113" s="129" t="s">
        <v>338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29"/>
      <c r="AC113" s="27"/>
      <c r="AD113" s="146"/>
      <c r="AE113" s="146"/>
      <c r="AF113" s="146"/>
      <c r="AG113" s="146"/>
      <c r="AH113" s="147"/>
      <c r="AI113" s="51"/>
      <c r="AJ113" s="149" t="s">
        <v>544</v>
      </c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4"/>
      <c r="AZ113" s="28"/>
      <c r="BA113" s="141">
        <f>BA114</f>
        <v>55200</v>
      </c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3"/>
      <c r="BO113" s="12"/>
      <c r="BP113" s="12"/>
      <c r="BQ113" s="12"/>
      <c r="BR113" s="12"/>
      <c r="BS113" s="12"/>
      <c r="BT113" s="12"/>
      <c r="BU113" s="12"/>
      <c r="BV113" s="12"/>
      <c r="BW113" s="12"/>
      <c r="BX113" s="142">
        <f>BX114</f>
        <v>5919</v>
      </c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2"/>
      <c r="CN113" s="13"/>
      <c r="CO113" s="28"/>
      <c r="CP113" s="142">
        <f>BA113-BX113</f>
        <v>49281</v>
      </c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</row>
    <row r="114" spans="1:112" ht="12.75" customHeight="1">
      <c r="A114" s="129" t="s">
        <v>257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29"/>
      <c r="AC114" s="185"/>
      <c r="AD114" s="146"/>
      <c r="AE114" s="146"/>
      <c r="AF114" s="146"/>
      <c r="AG114" s="146"/>
      <c r="AH114" s="147"/>
      <c r="AI114" s="51"/>
      <c r="AJ114" s="149" t="s">
        <v>545</v>
      </c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4"/>
      <c r="AZ114" s="28"/>
      <c r="BA114" s="141">
        <f>BA115</f>
        <v>55200</v>
      </c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3"/>
      <c r="BP114" s="12"/>
      <c r="BQ114" s="12"/>
      <c r="BR114" s="12"/>
      <c r="BS114" s="12"/>
      <c r="BT114" s="12"/>
      <c r="BU114" s="12"/>
      <c r="BV114" s="12"/>
      <c r="BW114" s="12"/>
      <c r="BX114" s="142">
        <f>BX115</f>
        <v>5919</v>
      </c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2"/>
      <c r="CN114" s="13"/>
      <c r="CO114" s="28"/>
      <c r="CP114" s="95">
        <f>BA114-BX114</f>
        <v>49281</v>
      </c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</row>
    <row r="115" spans="1:112" s="23" customFormat="1" ht="14.25" customHeight="1">
      <c r="A115" s="129" t="s">
        <v>259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29"/>
      <c r="AC115" s="27"/>
      <c r="AD115" s="146"/>
      <c r="AE115" s="146"/>
      <c r="AF115" s="146"/>
      <c r="AG115" s="146"/>
      <c r="AH115" s="147"/>
      <c r="AI115" s="51"/>
      <c r="AJ115" s="149" t="s">
        <v>546</v>
      </c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4"/>
      <c r="AZ115" s="28"/>
      <c r="BA115" s="141">
        <v>55200</v>
      </c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3"/>
      <c r="BX115" s="142">
        <v>5919</v>
      </c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2"/>
      <c r="CN115" s="13"/>
      <c r="CO115" s="28"/>
      <c r="CP115" s="142">
        <f>BA115-BX115</f>
        <v>49281</v>
      </c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</row>
    <row r="116" spans="1:112" s="23" customFormat="1" ht="36.75" customHeight="1">
      <c r="A116" s="276" t="s">
        <v>547</v>
      </c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9"/>
      <c r="AC116" s="22"/>
      <c r="AD116" s="149"/>
      <c r="AE116" s="149"/>
      <c r="AF116" s="149"/>
      <c r="AG116" s="149"/>
      <c r="AH116" s="144"/>
      <c r="AI116" s="51"/>
      <c r="AJ116" s="149" t="s">
        <v>432</v>
      </c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4"/>
      <c r="AZ116" s="28"/>
      <c r="BA116" s="142">
        <f>AZ117</f>
        <v>5000</v>
      </c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41">
        <f>BW117</f>
        <v>0</v>
      </c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3"/>
      <c r="CM116" s="12"/>
      <c r="CN116" s="13"/>
      <c r="CO116" s="141">
        <f>BA116-BX116</f>
        <v>5000</v>
      </c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70"/>
      <c r="DF116" s="76"/>
      <c r="DG116" s="16"/>
      <c r="DH116" s="16"/>
    </row>
    <row r="117" spans="1:112" ht="159.75" customHeight="1">
      <c r="A117" s="118" t="s">
        <v>22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9"/>
      <c r="AC117" s="120"/>
      <c r="AD117" s="133"/>
      <c r="AE117" s="133"/>
      <c r="AF117" s="133"/>
      <c r="AG117" s="133"/>
      <c r="AH117" s="133"/>
      <c r="AI117" s="133" t="s">
        <v>23</v>
      </c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41">
        <f>AZ119</f>
        <v>5000</v>
      </c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3"/>
      <c r="BW117" s="134">
        <f>BW118</f>
        <v>0</v>
      </c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>
        <f>CO118</f>
        <v>5000</v>
      </c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07"/>
      <c r="DG117" s="23"/>
      <c r="DH117" s="23"/>
    </row>
    <row r="118" spans="1:112" ht="32.25" customHeight="1">
      <c r="A118" s="118" t="s">
        <v>338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9"/>
      <c r="AC118" s="120"/>
      <c r="AD118" s="133"/>
      <c r="AE118" s="133"/>
      <c r="AF118" s="133"/>
      <c r="AG118" s="133"/>
      <c r="AH118" s="133"/>
      <c r="AI118" s="133" t="s">
        <v>433</v>
      </c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41">
        <f>AZ119</f>
        <v>5000</v>
      </c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3"/>
      <c r="BW118" s="134">
        <f>BO119</f>
        <v>0</v>
      </c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>
        <f>CO119</f>
        <v>5000</v>
      </c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07"/>
      <c r="DG118" s="23"/>
      <c r="DH118" s="23"/>
    </row>
    <row r="119" spans="1:112" s="23" customFormat="1" ht="12" customHeight="1">
      <c r="A119" s="118" t="s">
        <v>257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9"/>
      <c r="AC119" s="22"/>
      <c r="AD119" s="149"/>
      <c r="AE119" s="149"/>
      <c r="AF119" s="149"/>
      <c r="AG119" s="149"/>
      <c r="AH119" s="144"/>
      <c r="AI119" s="148" t="s">
        <v>434</v>
      </c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4"/>
      <c r="AZ119" s="141">
        <f>AZ120</f>
        <v>5000</v>
      </c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3"/>
      <c r="BO119" s="142">
        <f>BO120</f>
        <v>0</v>
      </c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2"/>
      <c r="CN119" s="13"/>
      <c r="CO119" s="141">
        <f>AZ119-BO119</f>
        <v>5000</v>
      </c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2"/>
      <c r="DF119" s="24"/>
      <c r="DG119" s="16"/>
      <c r="DH119" s="16"/>
    </row>
    <row r="120" spans="1:112" s="23" customFormat="1" ht="17.25" customHeight="1">
      <c r="A120" s="118" t="s">
        <v>259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9"/>
      <c r="AC120" s="22"/>
      <c r="AD120" s="149"/>
      <c r="AE120" s="149"/>
      <c r="AF120" s="149"/>
      <c r="AG120" s="149"/>
      <c r="AH120" s="144"/>
      <c r="AI120" s="148" t="s">
        <v>435</v>
      </c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4"/>
      <c r="AZ120" s="141">
        <v>5000</v>
      </c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3"/>
      <c r="BO120" s="142">
        <v>0</v>
      </c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2"/>
      <c r="CN120" s="13"/>
      <c r="CO120" s="141">
        <f>AZ120-BO120</f>
        <v>5000</v>
      </c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2"/>
      <c r="DF120" s="24"/>
      <c r="DG120" s="16"/>
      <c r="DH120" s="16"/>
    </row>
    <row r="121" spans="1:110" s="23" customFormat="1" ht="17.25" customHeight="1">
      <c r="A121" s="121" t="s">
        <v>345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203"/>
      <c r="AD121" s="132"/>
      <c r="AE121" s="132"/>
      <c r="AF121" s="132"/>
      <c r="AG121" s="132"/>
      <c r="AH121" s="132"/>
      <c r="AI121" s="132" t="s">
        <v>319</v>
      </c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04">
        <f>AZ122</f>
        <v>3823810</v>
      </c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9"/>
      <c r="BW121" s="101">
        <f>BW122</f>
        <v>1313206.17</v>
      </c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>
        <f>AZ121-BW121</f>
        <v>2510603.83</v>
      </c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8"/>
    </row>
    <row r="122" spans="1:110" s="23" customFormat="1" ht="21.75" customHeight="1">
      <c r="A122" s="118" t="s">
        <v>346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9"/>
      <c r="AC122" s="120"/>
      <c r="AD122" s="133"/>
      <c r="AE122" s="133"/>
      <c r="AF122" s="133"/>
      <c r="AG122" s="133"/>
      <c r="AH122" s="133"/>
      <c r="AI122" s="133" t="s">
        <v>320</v>
      </c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41">
        <f>AZ123</f>
        <v>3823810</v>
      </c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3"/>
      <c r="BW122" s="134">
        <f>BW123</f>
        <v>1313206.17</v>
      </c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>
        <f>AZ122-BW122</f>
        <v>2510603.83</v>
      </c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07"/>
    </row>
    <row r="123" spans="1:110" s="23" customFormat="1" ht="58.5" customHeight="1">
      <c r="A123" s="118" t="s">
        <v>548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9"/>
      <c r="AC123" s="120"/>
      <c r="AD123" s="133"/>
      <c r="AE123" s="133"/>
      <c r="AF123" s="133"/>
      <c r="AG123" s="133"/>
      <c r="AH123" s="133"/>
      <c r="AI123" s="133" t="s">
        <v>436</v>
      </c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41">
        <f>BA124+BA128+AZ131+AZ139+BA143</f>
        <v>3823810</v>
      </c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3"/>
      <c r="BW123" s="134">
        <f>BX124+BW131+BO139</f>
        <v>1313206.17</v>
      </c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>
        <f>AZ123-BW123</f>
        <v>2510603.83</v>
      </c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07"/>
    </row>
    <row r="124" spans="1:112" ht="104.25" customHeight="1">
      <c r="A124" s="251" t="s">
        <v>24</v>
      </c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3"/>
      <c r="AD124" s="148"/>
      <c r="AE124" s="149"/>
      <c r="AF124" s="149"/>
      <c r="AG124" s="149"/>
      <c r="AH124" s="144"/>
      <c r="AI124" s="54"/>
      <c r="AJ124" s="148" t="s">
        <v>25</v>
      </c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4"/>
      <c r="AZ124" s="28"/>
      <c r="BA124" s="142">
        <f>AZ125</f>
        <v>30300</v>
      </c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2">
        <v>0</v>
      </c>
      <c r="BP124" s="12"/>
      <c r="BQ124" s="12"/>
      <c r="BR124" s="12"/>
      <c r="BS124" s="12"/>
      <c r="BT124" s="12"/>
      <c r="BU124" s="12"/>
      <c r="BV124" s="13"/>
      <c r="BW124" s="52"/>
      <c r="BX124" s="141">
        <f>BW125</f>
        <v>28722.9</v>
      </c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3"/>
      <c r="CM124" s="52"/>
      <c r="CN124" s="52"/>
      <c r="CO124" s="52"/>
      <c r="CP124" s="94">
        <f>BA124-BX124</f>
        <v>1577.0999999999985</v>
      </c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</row>
    <row r="125" spans="1:112" ht="35.25" customHeight="1">
      <c r="A125" s="118" t="s">
        <v>338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9"/>
      <c r="AC125" s="120"/>
      <c r="AD125" s="133"/>
      <c r="AE125" s="133"/>
      <c r="AF125" s="133"/>
      <c r="AG125" s="133"/>
      <c r="AH125" s="133"/>
      <c r="AI125" s="133" t="s">
        <v>437</v>
      </c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41">
        <f>AZ126</f>
        <v>30300</v>
      </c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3"/>
      <c r="BW125" s="134">
        <f>BO126</f>
        <v>28722.9</v>
      </c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>
        <f>AZ125-BW125</f>
        <v>1577.0999999999985</v>
      </c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07"/>
      <c r="DG125" s="23"/>
      <c r="DH125" s="23"/>
    </row>
    <row r="126" spans="1:112" s="23" customFormat="1" ht="12.75" customHeight="1">
      <c r="A126" s="129" t="s">
        <v>257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29"/>
      <c r="AC126" s="22"/>
      <c r="AD126" s="149"/>
      <c r="AE126" s="149"/>
      <c r="AF126" s="149"/>
      <c r="AG126" s="149"/>
      <c r="AH126" s="144"/>
      <c r="AI126" s="148" t="s">
        <v>438</v>
      </c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4"/>
      <c r="AZ126" s="141">
        <f>AZ127</f>
        <v>30300</v>
      </c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3"/>
      <c r="BO126" s="142">
        <f>BO127</f>
        <v>28722.9</v>
      </c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2"/>
      <c r="CN126" s="13"/>
      <c r="CO126" s="141">
        <f>AZ126-BO126</f>
        <v>1577.0999999999985</v>
      </c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2"/>
      <c r="DF126" s="24"/>
      <c r="DG126" s="16"/>
      <c r="DH126" s="16"/>
    </row>
    <row r="127" spans="1:112" s="23" customFormat="1" ht="23.25" customHeight="1">
      <c r="A127" s="118" t="s">
        <v>258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9"/>
      <c r="AC127" s="131"/>
      <c r="AD127" s="149"/>
      <c r="AE127" s="149"/>
      <c r="AF127" s="149"/>
      <c r="AG127" s="149"/>
      <c r="AH127" s="144"/>
      <c r="AI127" s="148" t="s">
        <v>439</v>
      </c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4"/>
      <c r="AZ127" s="141">
        <v>30300</v>
      </c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3"/>
      <c r="BO127" s="142">
        <v>28722.9</v>
      </c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2"/>
      <c r="CN127" s="13"/>
      <c r="CO127" s="141">
        <f>AZ127-BO127</f>
        <v>1577.0999999999985</v>
      </c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1"/>
      <c r="DA127" s="221"/>
      <c r="DB127" s="221"/>
      <c r="DC127" s="221"/>
      <c r="DD127" s="221"/>
      <c r="DE127" s="81"/>
      <c r="DF127" s="84"/>
      <c r="DG127" s="16"/>
      <c r="DH127" s="16"/>
    </row>
    <row r="128" spans="1:112" s="23" customFormat="1" ht="101.25" customHeight="1">
      <c r="A128" s="129" t="s">
        <v>49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29"/>
      <c r="AC128" s="22"/>
      <c r="AD128" s="149"/>
      <c r="AE128" s="149"/>
      <c r="AF128" s="149"/>
      <c r="AG128" s="149"/>
      <c r="AH128" s="144"/>
      <c r="AI128" s="51"/>
      <c r="AJ128" s="149" t="s">
        <v>53</v>
      </c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4"/>
      <c r="AZ128" s="28"/>
      <c r="BA128" s="141">
        <f>BA129</f>
        <v>1198000</v>
      </c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3"/>
      <c r="BO128" s="12"/>
      <c r="BP128" s="12"/>
      <c r="BQ128" s="12"/>
      <c r="BR128" s="12"/>
      <c r="BS128" s="12"/>
      <c r="BT128" s="12"/>
      <c r="BU128" s="12"/>
      <c r="BV128" s="12"/>
      <c r="BW128" s="12"/>
      <c r="BX128" s="141">
        <f>BX129</f>
        <v>0</v>
      </c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3"/>
      <c r="CM128" s="12"/>
      <c r="CN128" s="13"/>
      <c r="CO128" s="28"/>
      <c r="CP128" s="141">
        <f>BA128-BX128</f>
        <v>1198000</v>
      </c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3"/>
    </row>
    <row r="129" spans="1:112" s="23" customFormat="1" ht="33.75" customHeight="1">
      <c r="A129" s="129" t="s">
        <v>338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29"/>
      <c r="AC129" s="131"/>
      <c r="AD129" s="149"/>
      <c r="AE129" s="149"/>
      <c r="AF129" s="149"/>
      <c r="AG129" s="149"/>
      <c r="AH129" s="144"/>
      <c r="AI129" s="51"/>
      <c r="AJ129" s="149" t="s">
        <v>52</v>
      </c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4"/>
      <c r="AZ129" s="28"/>
      <c r="BA129" s="141">
        <f>BA130</f>
        <v>1198000</v>
      </c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3"/>
      <c r="BO129" s="12"/>
      <c r="BP129" s="12"/>
      <c r="BQ129" s="12"/>
      <c r="BR129" s="12"/>
      <c r="BS129" s="12"/>
      <c r="BT129" s="12"/>
      <c r="BU129" s="12"/>
      <c r="BV129" s="12"/>
      <c r="BW129" s="12"/>
      <c r="BX129" s="142">
        <f>BX130</f>
        <v>0</v>
      </c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2"/>
      <c r="CN129" s="13"/>
      <c r="CO129" s="28"/>
      <c r="CP129" s="141">
        <f>BA129-BX129</f>
        <v>1198000</v>
      </c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3"/>
    </row>
    <row r="130" spans="1:112" s="23" customFormat="1" ht="23.25" customHeight="1">
      <c r="A130" s="129" t="s">
        <v>50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29"/>
      <c r="AC130" s="22"/>
      <c r="AD130" s="149"/>
      <c r="AE130" s="149"/>
      <c r="AF130" s="149"/>
      <c r="AG130" s="149"/>
      <c r="AH130" s="144"/>
      <c r="AI130" s="51"/>
      <c r="AJ130" s="149" t="s">
        <v>51</v>
      </c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4"/>
      <c r="AZ130" s="28"/>
      <c r="BA130" s="141">
        <v>1198000</v>
      </c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3"/>
      <c r="BO130" s="12"/>
      <c r="BP130" s="12"/>
      <c r="BQ130" s="12"/>
      <c r="BR130" s="12"/>
      <c r="BS130" s="12"/>
      <c r="BT130" s="12"/>
      <c r="BU130" s="12"/>
      <c r="BV130" s="12"/>
      <c r="BW130" s="12"/>
      <c r="BX130" s="211">
        <v>0</v>
      </c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11"/>
      <c r="CJ130" s="211"/>
      <c r="CK130" s="211"/>
      <c r="CL130" s="211"/>
      <c r="CM130" s="12"/>
      <c r="CN130" s="13"/>
      <c r="CO130" s="28"/>
      <c r="CP130" s="95">
        <f>BA130-BX130</f>
        <v>1198000</v>
      </c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</row>
    <row r="131" spans="1:112" ht="149.25" customHeight="1">
      <c r="A131" s="118" t="s">
        <v>26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9"/>
      <c r="AC131" s="120"/>
      <c r="AD131" s="133"/>
      <c r="AE131" s="133"/>
      <c r="AF131" s="133"/>
      <c r="AG131" s="133"/>
      <c r="AH131" s="133"/>
      <c r="AI131" s="133" t="s">
        <v>27</v>
      </c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41">
        <f>AZ132</f>
        <v>1183400</v>
      </c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3"/>
      <c r="BW131" s="134">
        <f>BW132</f>
        <v>793899.28</v>
      </c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>
        <f>AZ131-BW131</f>
        <v>389500.72</v>
      </c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07"/>
      <c r="DG131" s="23"/>
      <c r="DH131" s="23"/>
    </row>
    <row r="132" spans="1:112" ht="33.75" customHeight="1">
      <c r="A132" s="118" t="s">
        <v>338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9"/>
      <c r="AC132" s="120"/>
      <c r="AD132" s="133"/>
      <c r="AE132" s="133"/>
      <c r="AF132" s="133"/>
      <c r="AG132" s="133"/>
      <c r="AH132" s="133"/>
      <c r="AI132" s="133" t="s">
        <v>440</v>
      </c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41">
        <f>AZ133+BA137</f>
        <v>1183400</v>
      </c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3"/>
      <c r="BW132" s="134">
        <f>BO133+BX137</f>
        <v>793899.28</v>
      </c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>
        <f>AZ132-BW132</f>
        <v>389500.72</v>
      </c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07"/>
      <c r="DG132" s="23"/>
      <c r="DH132" s="23"/>
    </row>
    <row r="133" spans="1:110" ht="12.75" customHeight="1">
      <c r="A133" s="129" t="s">
        <v>257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29"/>
      <c r="AC133" s="22"/>
      <c r="AD133" s="149"/>
      <c r="AE133" s="149"/>
      <c r="AF133" s="149"/>
      <c r="AG133" s="149"/>
      <c r="AH133" s="144"/>
      <c r="AI133" s="148" t="s">
        <v>441</v>
      </c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4"/>
      <c r="AZ133" s="141">
        <f>AZ135+BA136+BA134</f>
        <v>1109900</v>
      </c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3"/>
      <c r="BO133" s="142">
        <f>BX134+BO135+BW136</f>
        <v>793899.28</v>
      </c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2"/>
      <c r="CN133" s="13"/>
      <c r="CO133" s="141">
        <f>AZ133-BO133</f>
        <v>316000.72</v>
      </c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2"/>
      <c r="DF133" s="24"/>
    </row>
    <row r="134" spans="1:112" ht="12.75" customHeight="1">
      <c r="A134" s="129" t="s">
        <v>369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29"/>
      <c r="AC134" s="48"/>
      <c r="AD134" s="149"/>
      <c r="AE134" s="149"/>
      <c r="AF134" s="149"/>
      <c r="AG134" s="149"/>
      <c r="AH134" s="144"/>
      <c r="AI134" s="148" t="s">
        <v>164</v>
      </c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4"/>
      <c r="AZ134" s="28"/>
      <c r="BA134" s="142">
        <v>100000</v>
      </c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3"/>
      <c r="BO134" s="12"/>
      <c r="BP134" s="12"/>
      <c r="BQ134" s="12"/>
      <c r="BR134" s="12"/>
      <c r="BS134" s="12"/>
      <c r="BT134" s="12"/>
      <c r="BU134" s="12"/>
      <c r="BV134" s="12"/>
      <c r="BW134" s="12"/>
      <c r="BX134" s="142">
        <v>5200</v>
      </c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2"/>
      <c r="CN134" s="13"/>
      <c r="CO134" s="28"/>
      <c r="CP134" s="95">
        <f>BA134-BX134</f>
        <v>94800</v>
      </c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</row>
    <row r="135" spans="1:110" ht="21.75" customHeight="1">
      <c r="A135" s="118" t="s">
        <v>258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9"/>
      <c r="AC135" s="48"/>
      <c r="AD135" s="149"/>
      <c r="AE135" s="149"/>
      <c r="AF135" s="149"/>
      <c r="AG135" s="149"/>
      <c r="AH135" s="144"/>
      <c r="AI135" s="148" t="s">
        <v>442</v>
      </c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4"/>
      <c r="AZ135" s="141">
        <v>933400</v>
      </c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3"/>
      <c r="BO135" s="142">
        <v>749199.28</v>
      </c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2"/>
      <c r="CN135" s="13"/>
      <c r="CO135" s="141">
        <f>AZ135-BO135</f>
        <v>184200.71999999997</v>
      </c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2"/>
      <c r="DF135" s="24"/>
    </row>
    <row r="136" spans="1:112" ht="21.75" customHeight="1">
      <c r="A136" s="218" t="s">
        <v>259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9"/>
      <c r="AB136" s="35"/>
      <c r="AC136" s="131"/>
      <c r="AD136" s="149"/>
      <c r="AE136" s="149"/>
      <c r="AF136" s="149"/>
      <c r="AG136" s="149"/>
      <c r="AH136" s="144"/>
      <c r="AI136" s="51"/>
      <c r="AJ136" s="149" t="s">
        <v>163</v>
      </c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4"/>
      <c r="AZ136" s="28"/>
      <c r="BA136" s="142">
        <v>76500</v>
      </c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3"/>
      <c r="BO136" s="12"/>
      <c r="BP136" s="12"/>
      <c r="BQ136" s="12"/>
      <c r="BR136" s="12"/>
      <c r="BS136" s="12"/>
      <c r="BT136" s="12"/>
      <c r="BU136" s="12"/>
      <c r="BV136" s="12"/>
      <c r="BW136" s="142">
        <v>39500</v>
      </c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2"/>
      <c r="CN136" s="13"/>
      <c r="CO136" s="28"/>
      <c r="CP136" s="95">
        <f>BA136-BW136</f>
        <v>37000</v>
      </c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</row>
    <row r="137" spans="1:112" ht="13.5" customHeight="1">
      <c r="A137" s="217" t="s">
        <v>232</v>
      </c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9"/>
      <c r="AD137" s="148"/>
      <c r="AE137" s="149"/>
      <c r="AF137" s="149"/>
      <c r="AG137" s="149"/>
      <c r="AH137" s="144"/>
      <c r="AI137" s="51"/>
      <c r="AJ137" s="149" t="s">
        <v>120</v>
      </c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4"/>
      <c r="AZ137" s="28"/>
      <c r="BA137" s="142">
        <f>BA138</f>
        <v>73500</v>
      </c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3"/>
      <c r="BO137" s="12"/>
      <c r="BP137" s="12"/>
      <c r="BQ137" s="12"/>
      <c r="BR137" s="12"/>
      <c r="BS137" s="12"/>
      <c r="BT137" s="12"/>
      <c r="BU137" s="12"/>
      <c r="BV137" s="12"/>
      <c r="BW137" s="12"/>
      <c r="BX137" s="141">
        <f>BX138</f>
        <v>0</v>
      </c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3"/>
      <c r="CP137" s="141">
        <f>BA137-BX137</f>
        <v>73500</v>
      </c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3"/>
    </row>
    <row r="138" spans="1:112" ht="21.75" customHeight="1">
      <c r="A138" s="263" t="s">
        <v>234</v>
      </c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50"/>
      <c r="AC138" s="56"/>
      <c r="AD138" s="149"/>
      <c r="AE138" s="149"/>
      <c r="AF138" s="149"/>
      <c r="AG138" s="149"/>
      <c r="AH138" s="144"/>
      <c r="AI138" s="51"/>
      <c r="AJ138" s="149" t="s">
        <v>162</v>
      </c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4"/>
      <c r="AZ138" s="28"/>
      <c r="BA138" s="142">
        <v>73500</v>
      </c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3"/>
      <c r="BO138" s="12"/>
      <c r="BP138" s="12"/>
      <c r="BQ138" s="12"/>
      <c r="BR138" s="12"/>
      <c r="BS138" s="12"/>
      <c r="BT138" s="12"/>
      <c r="BU138" s="12"/>
      <c r="BV138" s="12"/>
      <c r="BW138" s="12"/>
      <c r="BX138" s="142">
        <v>0</v>
      </c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2"/>
      <c r="CN138" s="13"/>
      <c r="CO138" s="28"/>
      <c r="CP138" s="141">
        <f>BA138-BX138</f>
        <v>73500</v>
      </c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3"/>
    </row>
    <row r="139" spans="1:112" ht="139.5" customHeight="1">
      <c r="A139" s="118" t="s">
        <v>28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9"/>
      <c r="AC139" s="34"/>
      <c r="AD139" s="146"/>
      <c r="AE139" s="146"/>
      <c r="AF139" s="146"/>
      <c r="AG139" s="146"/>
      <c r="AH139" s="147"/>
      <c r="AI139" s="148" t="s">
        <v>29</v>
      </c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4"/>
      <c r="AZ139" s="141">
        <f>AZ140</f>
        <v>512110</v>
      </c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3"/>
      <c r="BO139" s="142">
        <f>BO140</f>
        <v>490583.99</v>
      </c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2"/>
      <c r="CN139" s="13"/>
      <c r="CO139" s="141">
        <f>CO140</f>
        <v>21526.01000000001</v>
      </c>
      <c r="CP139" s="211"/>
      <c r="CQ139" s="211"/>
      <c r="CR139" s="211"/>
      <c r="CS139" s="211"/>
      <c r="CT139" s="211"/>
      <c r="CU139" s="211"/>
      <c r="CV139" s="211"/>
      <c r="CW139" s="211"/>
      <c r="CX139" s="211"/>
      <c r="CY139" s="211"/>
      <c r="CZ139" s="211"/>
      <c r="DA139" s="211"/>
      <c r="DB139" s="211"/>
      <c r="DC139" s="211"/>
      <c r="DD139" s="211"/>
      <c r="DE139" s="64"/>
      <c r="DF139" s="65"/>
      <c r="DG139" s="23"/>
      <c r="DH139" s="23"/>
    </row>
    <row r="140" spans="1:110" ht="39" customHeight="1">
      <c r="A140" s="118" t="s">
        <v>338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9"/>
      <c r="AC140" s="34"/>
      <c r="AD140" s="146"/>
      <c r="AE140" s="146"/>
      <c r="AF140" s="146"/>
      <c r="AG140" s="146"/>
      <c r="AH140" s="147"/>
      <c r="AI140" s="148" t="s">
        <v>443</v>
      </c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4"/>
      <c r="AZ140" s="141">
        <f>AZ141</f>
        <v>512110</v>
      </c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3"/>
      <c r="BO140" s="142">
        <f>BO141</f>
        <v>490583.99</v>
      </c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2"/>
      <c r="CN140" s="13"/>
      <c r="CO140" s="141">
        <f>CO141</f>
        <v>21526.01000000001</v>
      </c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25"/>
      <c r="DF140" s="31"/>
    </row>
    <row r="141" spans="1:112" s="23" customFormat="1" ht="15.75" customHeight="1">
      <c r="A141" s="118" t="s">
        <v>257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9"/>
      <c r="AC141" s="34"/>
      <c r="AD141" s="146"/>
      <c r="AE141" s="146"/>
      <c r="AF141" s="146"/>
      <c r="AG141" s="146"/>
      <c r="AH141" s="147"/>
      <c r="AI141" s="148" t="s">
        <v>444</v>
      </c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4"/>
      <c r="AZ141" s="141">
        <f>AZ142</f>
        <v>512110</v>
      </c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3"/>
      <c r="BO141" s="142">
        <f>BO142</f>
        <v>490583.99</v>
      </c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2"/>
      <c r="CN141" s="13"/>
      <c r="CO141" s="141">
        <f>CO142</f>
        <v>21526.01000000001</v>
      </c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25"/>
      <c r="DF141" s="31"/>
      <c r="DG141" s="16"/>
      <c r="DH141" s="16"/>
    </row>
    <row r="142" spans="1:112" s="23" customFormat="1" ht="12" customHeight="1">
      <c r="A142" s="118" t="s">
        <v>258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9"/>
      <c r="AC142" s="34"/>
      <c r="AD142" s="146"/>
      <c r="AE142" s="146"/>
      <c r="AF142" s="146"/>
      <c r="AG142" s="146"/>
      <c r="AH142" s="147"/>
      <c r="AI142" s="148" t="s">
        <v>445</v>
      </c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4"/>
      <c r="AZ142" s="141">
        <v>512110</v>
      </c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3"/>
      <c r="BO142" s="142">
        <v>490583.99</v>
      </c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2"/>
      <c r="CN142" s="13"/>
      <c r="CO142" s="141">
        <f>AZ142-BO142</f>
        <v>21526.01000000001</v>
      </c>
      <c r="CP142" s="221"/>
      <c r="CQ142" s="221"/>
      <c r="CR142" s="221"/>
      <c r="CS142" s="221"/>
      <c r="CT142" s="221"/>
      <c r="CU142" s="221"/>
      <c r="CV142" s="221"/>
      <c r="CW142" s="221"/>
      <c r="CX142" s="221"/>
      <c r="CY142" s="221"/>
      <c r="CZ142" s="221"/>
      <c r="DA142" s="221"/>
      <c r="DB142" s="221"/>
      <c r="DC142" s="221"/>
      <c r="DD142" s="221"/>
      <c r="DE142" s="82"/>
      <c r="DF142" s="85"/>
      <c r="DG142" s="16"/>
      <c r="DH142" s="16"/>
    </row>
    <row r="143" spans="1:112" s="23" customFormat="1" ht="102" customHeight="1">
      <c r="A143" s="129" t="s">
        <v>54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29"/>
      <c r="AC143" s="185"/>
      <c r="AD143" s="146"/>
      <c r="AE143" s="146"/>
      <c r="AF143" s="146"/>
      <c r="AG143" s="146"/>
      <c r="AH143" s="147"/>
      <c r="AI143" s="51"/>
      <c r="AJ143" s="149" t="s">
        <v>62</v>
      </c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4"/>
      <c r="AZ143" s="28"/>
      <c r="BA143" s="141">
        <f>BA144</f>
        <v>900000</v>
      </c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3"/>
      <c r="BO143" s="12"/>
      <c r="BP143" s="12"/>
      <c r="BQ143" s="12"/>
      <c r="BR143" s="12"/>
      <c r="BS143" s="12"/>
      <c r="BT143" s="12"/>
      <c r="BU143" s="12"/>
      <c r="BV143" s="12"/>
      <c r="BW143" s="12"/>
      <c r="BX143" s="142">
        <f>BX144</f>
        <v>0</v>
      </c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2"/>
      <c r="CN143" s="13"/>
      <c r="CO143" s="28"/>
      <c r="CP143" s="142">
        <f>BA143-BX143</f>
        <v>900000</v>
      </c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</row>
    <row r="144" spans="1:112" s="23" customFormat="1" ht="34.5" customHeight="1">
      <c r="A144" s="129" t="s">
        <v>338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29"/>
      <c r="AC144" s="34"/>
      <c r="AD144" s="146"/>
      <c r="AE144" s="146"/>
      <c r="AF144" s="146"/>
      <c r="AG144" s="146"/>
      <c r="AH144" s="147"/>
      <c r="AI144" s="51"/>
      <c r="AJ144" s="149" t="s">
        <v>61</v>
      </c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4"/>
      <c r="AZ144" s="28"/>
      <c r="BA144" s="142">
        <f>BA145</f>
        <v>900000</v>
      </c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1">
        <f>BX145</f>
        <v>0</v>
      </c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3"/>
      <c r="CM144" s="12"/>
      <c r="CN144" s="13"/>
      <c r="CO144" s="28"/>
      <c r="CP144" s="142">
        <f>BA144-BX144</f>
        <v>900000</v>
      </c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</row>
    <row r="145" spans="1:112" s="23" customFormat="1" ht="12" customHeight="1">
      <c r="A145" s="129" t="s">
        <v>258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29"/>
      <c r="AC145" s="185"/>
      <c r="AD145" s="146"/>
      <c r="AE145" s="146"/>
      <c r="AF145" s="146"/>
      <c r="AG145" s="146"/>
      <c r="AH145" s="147"/>
      <c r="AI145" s="51"/>
      <c r="AJ145" s="149" t="s">
        <v>63</v>
      </c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4"/>
      <c r="AZ145" s="28"/>
      <c r="BA145" s="141">
        <v>900000</v>
      </c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3"/>
      <c r="BO145" s="12"/>
      <c r="BP145" s="12"/>
      <c r="BQ145" s="12"/>
      <c r="BR145" s="12"/>
      <c r="BS145" s="12"/>
      <c r="BT145" s="12"/>
      <c r="BU145" s="12"/>
      <c r="BV145" s="12"/>
      <c r="BW145" s="12"/>
      <c r="BX145" s="141">
        <v>0</v>
      </c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3"/>
      <c r="CM145" s="12"/>
      <c r="CN145" s="13"/>
      <c r="CO145" s="94">
        <f>BA145-BX145</f>
        <v>900000</v>
      </c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</row>
    <row r="146" spans="1:110" s="23" customFormat="1" ht="24" customHeight="1">
      <c r="A146" s="121" t="s">
        <v>347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203"/>
      <c r="AD146" s="132"/>
      <c r="AE146" s="132"/>
      <c r="AF146" s="132"/>
      <c r="AG146" s="132"/>
      <c r="AH146" s="132"/>
      <c r="AI146" s="132" t="s">
        <v>321</v>
      </c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04">
        <f>AZ147+AZ154</f>
        <v>1794200</v>
      </c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9"/>
      <c r="BW146" s="101">
        <f>BW147+BW154</f>
        <v>1362862.1</v>
      </c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>
        <f>AZ146-BW146</f>
        <v>431337.8999999999</v>
      </c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8"/>
    </row>
    <row r="147" spans="1:112" ht="15.75" customHeight="1">
      <c r="A147" s="121" t="s">
        <v>348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203"/>
      <c r="AD147" s="132"/>
      <c r="AE147" s="132"/>
      <c r="AF147" s="132"/>
      <c r="AG147" s="132"/>
      <c r="AH147" s="132"/>
      <c r="AI147" s="132" t="s">
        <v>322</v>
      </c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04">
        <f>AZ148</f>
        <v>180000</v>
      </c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9"/>
      <c r="BW147" s="101">
        <f>BX148</f>
        <v>98930.29</v>
      </c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>
        <f>AZ147-BW147</f>
        <v>81069.71</v>
      </c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8"/>
      <c r="DG147" s="23"/>
      <c r="DH147" s="23"/>
    </row>
    <row r="148" spans="1:112" ht="159" customHeight="1">
      <c r="A148" s="217" t="s">
        <v>140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9"/>
      <c r="AB148" s="35"/>
      <c r="AC148" s="27"/>
      <c r="AD148" s="146"/>
      <c r="AE148" s="146"/>
      <c r="AF148" s="146"/>
      <c r="AG148" s="146"/>
      <c r="AH148" s="147"/>
      <c r="AI148" s="51"/>
      <c r="AJ148" s="149" t="s">
        <v>141</v>
      </c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4"/>
      <c r="AZ148" s="141">
        <f>BA149</f>
        <v>180000</v>
      </c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3"/>
      <c r="BP148" s="12"/>
      <c r="BQ148" s="12"/>
      <c r="BR148" s="12"/>
      <c r="BS148" s="12"/>
      <c r="BT148" s="12"/>
      <c r="BU148" s="12"/>
      <c r="BV148" s="12"/>
      <c r="BW148" s="12"/>
      <c r="BX148" s="141">
        <f>BX149</f>
        <v>98930.29</v>
      </c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3"/>
      <c r="CP148" s="141">
        <f>AZ148-BX148</f>
        <v>81069.71</v>
      </c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3"/>
    </row>
    <row r="149" spans="1:112" ht="34.5" customHeight="1">
      <c r="A149" s="251" t="s">
        <v>338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35"/>
      <c r="AC149" s="27"/>
      <c r="AD149" s="146"/>
      <c r="AE149" s="146"/>
      <c r="AF149" s="146"/>
      <c r="AG149" s="146"/>
      <c r="AH149" s="147"/>
      <c r="AI149" s="51"/>
      <c r="AJ149" s="149" t="s">
        <v>480</v>
      </c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4"/>
      <c r="AZ149" s="28"/>
      <c r="BA149" s="141">
        <f>BA150+BA152</f>
        <v>180000</v>
      </c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3"/>
      <c r="BO149" s="12"/>
      <c r="BP149" s="12"/>
      <c r="BQ149" s="12"/>
      <c r="BR149" s="12"/>
      <c r="BS149" s="12"/>
      <c r="BT149" s="12"/>
      <c r="BU149" s="12"/>
      <c r="BV149" s="12"/>
      <c r="BW149" s="12"/>
      <c r="BX149" s="141">
        <f>BX150+BX152</f>
        <v>98930.29</v>
      </c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3"/>
      <c r="CP149" s="141">
        <f>BA149-BX149</f>
        <v>81069.71</v>
      </c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3"/>
    </row>
    <row r="150" spans="1:112" ht="14.25" customHeight="1">
      <c r="A150" s="217" t="s">
        <v>257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9"/>
      <c r="AB150" s="63"/>
      <c r="AC150" s="67"/>
      <c r="AD150" s="145"/>
      <c r="AE150" s="146"/>
      <c r="AF150" s="146"/>
      <c r="AG150" s="146"/>
      <c r="AH150" s="147"/>
      <c r="AI150" s="66"/>
      <c r="AJ150" s="148" t="s">
        <v>478</v>
      </c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4"/>
      <c r="AZ150" s="28"/>
      <c r="BA150" s="141">
        <f>BA151</f>
        <v>169100</v>
      </c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3"/>
      <c r="BO150" s="12"/>
      <c r="BP150" s="12"/>
      <c r="BQ150" s="12"/>
      <c r="BR150" s="12"/>
      <c r="BS150" s="12"/>
      <c r="BT150" s="12"/>
      <c r="BU150" s="12"/>
      <c r="BV150" s="12"/>
      <c r="BW150" s="12"/>
      <c r="BX150" s="141">
        <f>BX151</f>
        <v>88080.29</v>
      </c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3"/>
      <c r="CM150" s="12"/>
      <c r="CN150" s="12"/>
      <c r="CO150" s="12"/>
      <c r="CP150" s="141">
        <f>BA150-BX150</f>
        <v>81019.71</v>
      </c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  <c r="DH150" s="143"/>
    </row>
    <row r="151" spans="1:112" s="23" customFormat="1" ht="12" customHeight="1">
      <c r="A151" s="251" t="s">
        <v>258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63"/>
      <c r="AC151" s="145"/>
      <c r="AD151" s="146"/>
      <c r="AE151" s="146"/>
      <c r="AF151" s="146"/>
      <c r="AG151" s="146"/>
      <c r="AH151" s="146"/>
      <c r="AI151" s="147"/>
      <c r="AJ151" s="148" t="s">
        <v>479</v>
      </c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4"/>
      <c r="AZ151" s="28"/>
      <c r="BA151" s="141">
        <v>169100</v>
      </c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3"/>
      <c r="BO151" s="12"/>
      <c r="BP151" s="12"/>
      <c r="BQ151" s="12"/>
      <c r="BR151" s="12"/>
      <c r="BS151" s="12"/>
      <c r="BT151" s="12"/>
      <c r="BU151" s="12"/>
      <c r="BV151" s="12"/>
      <c r="BW151" s="12"/>
      <c r="BX151" s="141">
        <v>88080.29</v>
      </c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3"/>
      <c r="CM151" s="12"/>
      <c r="CN151" s="13"/>
      <c r="CO151" s="28"/>
      <c r="CP151" s="141">
        <f>BA151-BX151</f>
        <v>81019.71</v>
      </c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3"/>
    </row>
    <row r="152" spans="1:112" s="23" customFormat="1" ht="34.5" customHeight="1">
      <c r="A152" s="217" t="s">
        <v>338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9"/>
      <c r="AB152" s="57"/>
      <c r="AC152" s="91"/>
      <c r="AD152" s="146"/>
      <c r="AE152" s="146"/>
      <c r="AF152" s="146"/>
      <c r="AG152" s="146"/>
      <c r="AH152" s="146"/>
      <c r="AI152" s="89"/>
      <c r="AJ152" s="148" t="s">
        <v>111</v>
      </c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4"/>
      <c r="AZ152" s="28"/>
      <c r="BA152" s="142">
        <f>BA153</f>
        <v>10900</v>
      </c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41">
        <f>BX153</f>
        <v>10850</v>
      </c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3"/>
      <c r="CM152" s="12"/>
      <c r="CN152" s="13"/>
      <c r="CO152" s="220">
        <f>CP153</f>
        <v>50</v>
      </c>
      <c r="CP152" s="221"/>
      <c r="CQ152" s="221"/>
      <c r="CR152" s="221"/>
      <c r="CS152" s="221"/>
      <c r="CT152" s="221"/>
      <c r="CU152" s="221"/>
      <c r="CV152" s="221"/>
      <c r="CW152" s="221"/>
      <c r="CX152" s="221"/>
      <c r="CY152" s="221"/>
      <c r="CZ152" s="221"/>
      <c r="DA152" s="221"/>
      <c r="DB152" s="221"/>
      <c r="DC152" s="221"/>
      <c r="DD152" s="221"/>
      <c r="DE152" s="221"/>
      <c r="DF152" s="221"/>
      <c r="DG152" s="221"/>
      <c r="DH152" s="221"/>
    </row>
    <row r="153" spans="1:112" s="23" customFormat="1" ht="24.75" customHeight="1">
      <c r="A153" s="263" t="s">
        <v>234</v>
      </c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57"/>
      <c r="AC153" s="146"/>
      <c r="AD153" s="146"/>
      <c r="AE153" s="146"/>
      <c r="AF153" s="146"/>
      <c r="AG153" s="146"/>
      <c r="AH153" s="146"/>
      <c r="AI153" s="89"/>
      <c r="AJ153" s="148" t="s">
        <v>110</v>
      </c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4"/>
      <c r="AZ153" s="28"/>
      <c r="BA153" s="142">
        <v>10900</v>
      </c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41">
        <v>10850</v>
      </c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3"/>
      <c r="CM153" s="12"/>
      <c r="CN153" s="13"/>
      <c r="CO153" s="28" t="b">
        <f>CP153=CP153</f>
        <v>1</v>
      </c>
      <c r="CP153" s="141">
        <f>BA153-BX153</f>
        <v>50</v>
      </c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  <c r="DH153" s="143"/>
    </row>
    <row r="154" spans="1:112" ht="14.25" customHeight="1">
      <c r="A154" s="256" t="s">
        <v>349</v>
      </c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7"/>
      <c r="AC154" s="230"/>
      <c r="AD154" s="132"/>
      <c r="AE154" s="132"/>
      <c r="AF154" s="132"/>
      <c r="AG154" s="132"/>
      <c r="AH154" s="132"/>
      <c r="AI154" s="132" t="s">
        <v>323</v>
      </c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04">
        <f>BA155+BA164+BA189</f>
        <v>1614200</v>
      </c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9"/>
      <c r="BW154" s="101">
        <f>BX155+BW164</f>
        <v>1263931.81</v>
      </c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>
        <f>AZ154-BW154</f>
        <v>350268.18999999994</v>
      </c>
      <c r="CP154" s="285"/>
      <c r="CQ154" s="285"/>
      <c r="CR154" s="285"/>
      <c r="CS154" s="285"/>
      <c r="CT154" s="285"/>
      <c r="CU154" s="285"/>
      <c r="CV154" s="285"/>
      <c r="CW154" s="285"/>
      <c r="CX154" s="285"/>
      <c r="CY154" s="285"/>
      <c r="CZ154" s="285"/>
      <c r="DA154" s="285"/>
      <c r="DB154" s="285"/>
      <c r="DC154" s="285"/>
      <c r="DD154" s="285"/>
      <c r="DE154" s="285"/>
      <c r="DF154" s="286"/>
      <c r="DG154" s="23"/>
      <c r="DH154" s="23"/>
    </row>
    <row r="155" spans="1:112" ht="45" customHeight="1">
      <c r="A155" s="217" t="s">
        <v>549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9"/>
      <c r="AB155" s="57"/>
      <c r="AC155" s="55"/>
      <c r="AD155" s="148"/>
      <c r="AE155" s="149"/>
      <c r="AF155" s="149"/>
      <c r="AG155" s="149"/>
      <c r="AH155" s="144"/>
      <c r="AI155" s="51"/>
      <c r="AJ155" s="149" t="s">
        <v>550</v>
      </c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4"/>
      <c r="AZ155" s="28"/>
      <c r="BA155" s="142">
        <f>BA156</f>
        <v>1013400</v>
      </c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2"/>
      <c r="BP155" s="12"/>
      <c r="BQ155" s="12"/>
      <c r="BR155" s="12"/>
      <c r="BS155" s="12"/>
      <c r="BT155" s="12"/>
      <c r="BU155" s="12"/>
      <c r="BV155" s="13"/>
      <c r="BW155" s="28"/>
      <c r="BX155" s="142">
        <f>BX156</f>
        <v>779636.3999999999</v>
      </c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2"/>
      <c r="CN155" s="13"/>
      <c r="CO155" s="28"/>
      <c r="CP155" s="211">
        <f>BA155-BX155</f>
        <v>233763.6000000001</v>
      </c>
      <c r="CQ155" s="211"/>
      <c r="CR155" s="211"/>
      <c r="CS155" s="211"/>
      <c r="CT155" s="211"/>
      <c r="CU155" s="211"/>
      <c r="CV155" s="211"/>
      <c r="CW155" s="211"/>
      <c r="CX155" s="211"/>
      <c r="CY155" s="211"/>
      <c r="CZ155" s="211"/>
      <c r="DA155" s="211"/>
      <c r="DB155" s="211"/>
      <c r="DC155" s="211"/>
      <c r="DD155" s="211"/>
      <c r="DE155" s="211"/>
      <c r="DF155" s="211"/>
      <c r="DG155" s="211"/>
      <c r="DH155" s="211"/>
    </row>
    <row r="156" spans="1:112" ht="147.75" customHeight="1">
      <c r="A156" s="217" t="s">
        <v>142</v>
      </c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9"/>
      <c r="AB156" s="57"/>
      <c r="AC156" s="55"/>
      <c r="AD156" s="233"/>
      <c r="AE156" s="158"/>
      <c r="AF156" s="158"/>
      <c r="AG156" s="158"/>
      <c r="AH156" s="229"/>
      <c r="AI156" s="61"/>
      <c r="AJ156" s="149" t="s">
        <v>143</v>
      </c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4"/>
      <c r="AZ156" s="28"/>
      <c r="BA156" s="142">
        <f>BA157</f>
        <v>1013400</v>
      </c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2"/>
      <c r="BP156" s="12"/>
      <c r="BQ156" s="12"/>
      <c r="BR156" s="12"/>
      <c r="BS156" s="12"/>
      <c r="BT156" s="12"/>
      <c r="BU156" s="12"/>
      <c r="BV156" s="13"/>
      <c r="BW156" s="28"/>
      <c r="BX156" s="142">
        <f>BX157</f>
        <v>779636.3999999999</v>
      </c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2"/>
      <c r="CN156" s="13"/>
      <c r="CO156" s="28"/>
      <c r="CP156" s="141">
        <f>BA156-BX156</f>
        <v>233763.6000000001</v>
      </c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3"/>
    </row>
    <row r="157" spans="1:112" ht="36" customHeight="1">
      <c r="A157" s="217" t="s">
        <v>338</v>
      </c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9"/>
      <c r="AB157" s="224"/>
      <c r="AC157" s="225"/>
      <c r="AD157" s="225"/>
      <c r="AE157" s="225"/>
      <c r="AF157" s="225"/>
      <c r="AG157" s="225"/>
      <c r="AH157" s="225"/>
      <c r="AI157" s="226"/>
      <c r="AJ157" s="148" t="s">
        <v>446</v>
      </c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4"/>
      <c r="AZ157" s="28"/>
      <c r="BA157" s="142">
        <f>BA158+BA162</f>
        <v>1013400</v>
      </c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2"/>
      <c r="BP157" s="12"/>
      <c r="BQ157" s="12"/>
      <c r="BR157" s="12"/>
      <c r="BS157" s="12"/>
      <c r="BT157" s="12"/>
      <c r="BU157" s="12"/>
      <c r="BV157" s="13"/>
      <c r="BW157" s="28"/>
      <c r="BX157" s="142">
        <f>BX158+BX162</f>
        <v>779636.3999999999</v>
      </c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2"/>
      <c r="CN157" s="13"/>
      <c r="CO157" s="28"/>
      <c r="CP157" s="141">
        <f>BA157-BX157</f>
        <v>233763.6000000001</v>
      </c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3"/>
    </row>
    <row r="158" spans="1:112" ht="12.75" customHeight="1">
      <c r="A158" s="217" t="s">
        <v>228</v>
      </c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9"/>
      <c r="AB158" s="57"/>
      <c r="AC158" s="55"/>
      <c r="AD158" s="233"/>
      <c r="AE158" s="158"/>
      <c r="AF158" s="158"/>
      <c r="AG158" s="158"/>
      <c r="AH158" s="229"/>
      <c r="AI158" s="58"/>
      <c r="AJ158" s="149" t="s">
        <v>447</v>
      </c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4"/>
      <c r="AZ158" s="28"/>
      <c r="BA158" s="142">
        <f>AZ159+AZ160+BA161</f>
        <v>780800</v>
      </c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2"/>
      <c r="BP158" s="12"/>
      <c r="BQ158" s="12"/>
      <c r="BR158" s="12"/>
      <c r="BS158" s="12"/>
      <c r="BT158" s="12"/>
      <c r="BU158" s="12"/>
      <c r="BV158" s="13"/>
      <c r="BW158" s="28"/>
      <c r="BX158" s="142">
        <f>BO159+BX160+BW161</f>
        <v>547090.9099999999</v>
      </c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2"/>
      <c r="CN158" s="13"/>
      <c r="CO158" s="28"/>
      <c r="CP158" s="141">
        <f>BA158-BX158</f>
        <v>233709.09000000008</v>
      </c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  <c r="DH158" s="143"/>
    </row>
    <row r="159" spans="1:112" ht="12.75" customHeight="1">
      <c r="A159" s="217" t="s">
        <v>230</v>
      </c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9"/>
      <c r="AB159" s="224"/>
      <c r="AC159" s="225"/>
      <c r="AD159" s="225"/>
      <c r="AE159" s="225"/>
      <c r="AF159" s="225"/>
      <c r="AG159" s="225"/>
      <c r="AH159" s="226"/>
      <c r="AI159" s="51"/>
      <c r="AJ159" s="149" t="s">
        <v>448</v>
      </c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4"/>
      <c r="AZ159" s="141">
        <v>430200</v>
      </c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1">
        <v>263665.18</v>
      </c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3"/>
      <c r="CM159" s="12"/>
      <c r="CN159" s="13"/>
      <c r="CO159" s="28"/>
      <c r="CP159" s="211">
        <f>AZ159-BO159</f>
        <v>166534.82</v>
      </c>
      <c r="CQ159" s="211"/>
      <c r="CR159" s="211"/>
      <c r="CS159" s="211"/>
      <c r="CT159" s="211"/>
      <c r="CU159" s="211"/>
      <c r="CV159" s="211"/>
      <c r="CW159" s="211"/>
      <c r="CX159" s="211"/>
      <c r="CY159" s="211"/>
      <c r="CZ159" s="211"/>
      <c r="DA159" s="211"/>
      <c r="DB159" s="211"/>
      <c r="DC159" s="211"/>
      <c r="DD159" s="211"/>
      <c r="DE159" s="211"/>
      <c r="DF159" s="211"/>
      <c r="DG159" s="211"/>
      <c r="DH159" s="211"/>
    </row>
    <row r="160" spans="1:112" ht="24.75" customHeight="1">
      <c r="A160" s="217" t="s">
        <v>258</v>
      </c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9"/>
      <c r="AB160" s="224"/>
      <c r="AC160" s="225"/>
      <c r="AD160" s="225"/>
      <c r="AE160" s="225"/>
      <c r="AF160" s="225"/>
      <c r="AG160" s="225"/>
      <c r="AH160" s="226"/>
      <c r="AI160" s="51"/>
      <c r="AJ160" s="149" t="s">
        <v>449</v>
      </c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4"/>
      <c r="AZ160" s="141">
        <v>340100</v>
      </c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2"/>
      <c r="BP160" s="12"/>
      <c r="BQ160" s="12"/>
      <c r="BR160" s="12"/>
      <c r="BS160" s="12"/>
      <c r="BT160" s="12"/>
      <c r="BU160" s="12"/>
      <c r="BV160" s="13"/>
      <c r="BW160" s="28"/>
      <c r="BX160" s="142">
        <v>273014.28</v>
      </c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2"/>
      <c r="CN160" s="13"/>
      <c r="CO160" s="28"/>
      <c r="CP160" s="141">
        <f>AZ160-BX160</f>
        <v>67085.71999999997</v>
      </c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3"/>
    </row>
    <row r="161" spans="1:112" ht="15" customHeight="1">
      <c r="A161" s="231" t="s">
        <v>259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119"/>
      <c r="AC161" s="232"/>
      <c r="AD161" s="225"/>
      <c r="AE161" s="225"/>
      <c r="AF161" s="225"/>
      <c r="AG161" s="225"/>
      <c r="AH161" s="226"/>
      <c r="AI161" s="51"/>
      <c r="AJ161" s="149" t="s">
        <v>79</v>
      </c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4"/>
      <c r="AZ161" s="28"/>
      <c r="BA161" s="142">
        <v>10500</v>
      </c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2"/>
      <c r="BP161" s="12"/>
      <c r="BQ161" s="12"/>
      <c r="BR161" s="12"/>
      <c r="BS161" s="12"/>
      <c r="BT161" s="12"/>
      <c r="BU161" s="12"/>
      <c r="BV161" s="13"/>
      <c r="BW161" s="141">
        <v>10411.45</v>
      </c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2"/>
      <c r="CN161" s="13"/>
      <c r="CO161" s="141">
        <f>BA161-BW161</f>
        <v>88.54999999999927</v>
      </c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</row>
    <row r="162" spans="1:112" ht="15" customHeight="1">
      <c r="A162" s="224" t="s">
        <v>232</v>
      </c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6"/>
      <c r="AB162" s="57"/>
      <c r="AC162" s="88"/>
      <c r="AD162" s="225"/>
      <c r="AE162" s="225"/>
      <c r="AF162" s="225"/>
      <c r="AG162" s="225"/>
      <c r="AH162" s="226"/>
      <c r="AI162" s="51"/>
      <c r="AJ162" s="149" t="s">
        <v>104</v>
      </c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4"/>
      <c r="AZ162" s="28"/>
      <c r="BA162" s="142">
        <f>BA163</f>
        <v>232600</v>
      </c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2"/>
      <c r="BP162" s="12"/>
      <c r="BQ162" s="12"/>
      <c r="BR162" s="12"/>
      <c r="BS162" s="12"/>
      <c r="BT162" s="12"/>
      <c r="BU162" s="12"/>
      <c r="BV162" s="13"/>
      <c r="BW162" s="28"/>
      <c r="BX162" s="142">
        <f>BX163</f>
        <v>232545.49</v>
      </c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2"/>
      <c r="CN162" s="13"/>
      <c r="CO162" s="28"/>
      <c r="CP162" s="142">
        <f>BA162-BX162</f>
        <v>54.51000000000931</v>
      </c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</row>
    <row r="163" spans="1:112" ht="24.75" customHeight="1">
      <c r="A163" s="217" t="s">
        <v>233</v>
      </c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9"/>
      <c r="AB163" s="57"/>
      <c r="AC163" s="88"/>
      <c r="AD163" s="225"/>
      <c r="AE163" s="225"/>
      <c r="AF163" s="225"/>
      <c r="AG163" s="225"/>
      <c r="AH163" s="226"/>
      <c r="AI163" s="51"/>
      <c r="AJ163" s="149" t="s">
        <v>105</v>
      </c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4"/>
      <c r="AZ163" s="28"/>
      <c r="BA163" s="142">
        <v>232600</v>
      </c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2"/>
      <c r="BQ163" s="12"/>
      <c r="BR163" s="12"/>
      <c r="BS163" s="12"/>
      <c r="BT163" s="12"/>
      <c r="BU163" s="12"/>
      <c r="BV163" s="13"/>
      <c r="BW163" s="28"/>
      <c r="BX163" s="142">
        <v>232545.49</v>
      </c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2"/>
      <c r="CN163" s="13"/>
      <c r="CO163" s="28"/>
      <c r="CP163" s="142">
        <f>BA163-BX163</f>
        <v>54.51000000000931</v>
      </c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</row>
    <row r="164" spans="1:112" ht="34.5" customHeight="1">
      <c r="A164" s="217" t="s">
        <v>551</v>
      </c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9"/>
      <c r="AB164" s="62"/>
      <c r="AC164" s="225"/>
      <c r="AD164" s="225"/>
      <c r="AE164" s="225"/>
      <c r="AF164" s="225"/>
      <c r="AG164" s="225"/>
      <c r="AH164" s="226"/>
      <c r="AI164" s="51"/>
      <c r="AJ164" s="149" t="s">
        <v>553</v>
      </c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4"/>
      <c r="AZ164" s="28"/>
      <c r="BA164" s="142">
        <f>AZ165+AZ173+BA182</f>
        <v>595800</v>
      </c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2"/>
      <c r="BP164" s="12"/>
      <c r="BQ164" s="12"/>
      <c r="BR164" s="12"/>
      <c r="BS164" s="12"/>
      <c r="BT164" s="12"/>
      <c r="BU164" s="12"/>
      <c r="BV164" s="13"/>
      <c r="BW164" s="141">
        <f>BW165+BW173+BX182</f>
        <v>484295.41000000003</v>
      </c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2"/>
      <c r="CN164" s="13"/>
      <c r="CO164" s="28"/>
      <c r="CP164" s="220">
        <f>BA164-BW164</f>
        <v>111504.58999999997</v>
      </c>
      <c r="CQ164" s="221"/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</row>
    <row r="165" spans="1:110" ht="135.75" customHeight="1">
      <c r="A165" s="227" t="s">
        <v>144</v>
      </c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119"/>
      <c r="AC165" s="120"/>
      <c r="AD165" s="133"/>
      <c r="AE165" s="133"/>
      <c r="AF165" s="133"/>
      <c r="AG165" s="133"/>
      <c r="AH165" s="133"/>
      <c r="AI165" s="133" t="s">
        <v>502</v>
      </c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41">
        <f>AZ166+BA171</f>
        <v>64000</v>
      </c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3"/>
      <c r="BW165" s="134">
        <f>BW166</f>
        <v>54036</v>
      </c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>
        <f>CO166</f>
        <v>9887</v>
      </c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07"/>
    </row>
    <row r="166" spans="1:112" s="23" customFormat="1" ht="33.75" customHeight="1">
      <c r="A166" s="118" t="s">
        <v>338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9"/>
      <c r="AC166" s="120"/>
      <c r="AD166" s="133"/>
      <c r="AE166" s="133"/>
      <c r="AF166" s="133"/>
      <c r="AG166" s="133"/>
      <c r="AH166" s="133"/>
      <c r="AI166" s="133" t="s">
        <v>450</v>
      </c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41">
        <f>AZ167</f>
        <v>58400</v>
      </c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3"/>
      <c r="BW166" s="134">
        <f>BW167+BX171</f>
        <v>54036</v>
      </c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>
        <f>CO167</f>
        <v>9887</v>
      </c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4"/>
      <c r="DD166" s="134"/>
      <c r="DE166" s="134"/>
      <c r="DF166" s="107"/>
      <c r="DG166" s="16"/>
      <c r="DH166" s="16"/>
    </row>
    <row r="167" spans="1:112" s="23" customFormat="1" ht="16.5" customHeight="1">
      <c r="A167" s="118" t="s">
        <v>257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9"/>
      <c r="AC167" s="131"/>
      <c r="AD167" s="149"/>
      <c r="AE167" s="149"/>
      <c r="AF167" s="149"/>
      <c r="AG167" s="149"/>
      <c r="AH167" s="144"/>
      <c r="AI167" s="148" t="s">
        <v>451</v>
      </c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4"/>
      <c r="AZ167" s="141">
        <f>AZ168+AZ169+AZ170</f>
        <v>58400</v>
      </c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2"/>
      <c r="BU167" s="12"/>
      <c r="BV167" s="13"/>
      <c r="BW167" s="141">
        <f>BW168+BW169+BW170</f>
        <v>48513</v>
      </c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3"/>
      <c r="CO167" s="141">
        <f>AZ167-BW167</f>
        <v>9887</v>
      </c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24"/>
      <c r="DG167" s="16"/>
      <c r="DH167" s="16"/>
    </row>
    <row r="168" spans="1:112" ht="13.5" customHeight="1">
      <c r="A168" s="118" t="s">
        <v>369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9"/>
      <c r="AC168" s="131"/>
      <c r="AD168" s="149"/>
      <c r="AE168" s="149"/>
      <c r="AF168" s="149"/>
      <c r="AG168" s="149"/>
      <c r="AH168" s="144"/>
      <c r="AI168" s="148" t="s">
        <v>452</v>
      </c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4"/>
      <c r="AZ168" s="141">
        <v>29600</v>
      </c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2"/>
      <c r="BU168" s="12"/>
      <c r="BV168" s="13"/>
      <c r="BW168" s="141">
        <v>19920</v>
      </c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3"/>
      <c r="CO168" s="94">
        <f>AZ168-BW168</f>
        <v>9680</v>
      </c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</row>
    <row r="169" spans="1:112" ht="21.75" customHeight="1">
      <c r="A169" s="118" t="s">
        <v>258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9"/>
      <c r="AC169" s="131"/>
      <c r="AD169" s="149"/>
      <c r="AE169" s="149"/>
      <c r="AF169" s="149"/>
      <c r="AG169" s="149"/>
      <c r="AH169" s="144"/>
      <c r="AI169" s="148" t="s">
        <v>453</v>
      </c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4"/>
      <c r="AZ169" s="141">
        <v>28000</v>
      </c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2"/>
      <c r="BU169" s="12"/>
      <c r="BV169" s="13"/>
      <c r="BW169" s="141">
        <v>27901</v>
      </c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3"/>
      <c r="CO169" s="141">
        <f>AZ169-BW169</f>
        <v>99</v>
      </c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3"/>
    </row>
    <row r="170" spans="1:112" ht="14.25" customHeight="1">
      <c r="A170" s="118" t="s">
        <v>259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9"/>
      <c r="AC170" s="131"/>
      <c r="AD170" s="149"/>
      <c r="AE170" s="149"/>
      <c r="AF170" s="149"/>
      <c r="AG170" s="149"/>
      <c r="AH170" s="144"/>
      <c r="AI170" s="148" t="s">
        <v>454</v>
      </c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4"/>
      <c r="AZ170" s="141">
        <v>800</v>
      </c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2"/>
      <c r="BU170" s="12"/>
      <c r="BV170" s="13"/>
      <c r="BW170" s="141">
        <v>692</v>
      </c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3"/>
      <c r="CO170" s="141">
        <f>AZ170-BW170</f>
        <v>108</v>
      </c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3"/>
    </row>
    <row r="171" spans="1:112" ht="14.25" customHeight="1">
      <c r="A171" s="228" t="s">
        <v>232</v>
      </c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9"/>
      <c r="AC171" s="22"/>
      <c r="AD171" s="149"/>
      <c r="AE171" s="149"/>
      <c r="AF171" s="149"/>
      <c r="AG171" s="149"/>
      <c r="AH171" s="144"/>
      <c r="AI171" s="51"/>
      <c r="AJ171" s="149" t="s">
        <v>66</v>
      </c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4"/>
      <c r="AZ171" s="28"/>
      <c r="BA171" s="142">
        <f>BA172</f>
        <v>5600</v>
      </c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2"/>
      <c r="BP171" s="12"/>
      <c r="BQ171" s="12"/>
      <c r="BR171" s="12"/>
      <c r="BS171" s="12"/>
      <c r="BT171" s="12"/>
      <c r="BU171" s="12"/>
      <c r="BV171" s="13"/>
      <c r="BW171" s="28"/>
      <c r="BX171" s="142">
        <f>BX172</f>
        <v>5523</v>
      </c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2"/>
      <c r="CN171" s="13"/>
      <c r="CO171" s="83"/>
      <c r="CP171" s="221">
        <f>CP172</f>
        <v>77</v>
      </c>
      <c r="CQ171" s="221"/>
      <c r="CR171" s="221"/>
      <c r="CS171" s="221"/>
      <c r="CT171" s="221"/>
      <c r="CU171" s="221"/>
      <c r="CV171" s="221"/>
      <c r="CW171" s="221"/>
      <c r="CX171" s="221"/>
      <c r="CY171" s="221"/>
      <c r="CZ171" s="221"/>
      <c r="DA171" s="221"/>
      <c r="DB171" s="221"/>
      <c r="DC171" s="221"/>
      <c r="DD171" s="221"/>
      <c r="DE171" s="221"/>
      <c r="DF171" s="221"/>
      <c r="DG171" s="221"/>
      <c r="DH171" s="221"/>
    </row>
    <row r="172" spans="1:112" ht="21" customHeight="1">
      <c r="A172" s="129" t="s">
        <v>233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29"/>
      <c r="AC172" s="131"/>
      <c r="AD172" s="149"/>
      <c r="AE172" s="149"/>
      <c r="AF172" s="149"/>
      <c r="AG172" s="149"/>
      <c r="AH172" s="144"/>
      <c r="AI172" s="51"/>
      <c r="AJ172" s="149" t="s">
        <v>65</v>
      </c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4"/>
      <c r="AZ172" s="28"/>
      <c r="BA172" s="142">
        <v>5600</v>
      </c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2"/>
      <c r="BP172" s="12"/>
      <c r="BQ172" s="12"/>
      <c r="BR172" s="12"/>
      <c r="BS172" s="12"/>
      <c r="BT172" s="12"/>
      <c r="BU172" s="12"/>
      <c r="BV172" s="13"/>
      <c r="BW172" s="28"/>
      <c r="BX172" s="142">
        <v>5523</v>
      </c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2"/>
      <c r="CN172" s="13"/>
      <c r="CO172" s="83"/>
      <c r="CP172" s="142">
        <f>BA172-BX172</f>
        <v>77</v>
      </c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</row>
    <row r="173" spans="1:112" ht="182.25" customHeight="1">
      <c r="A173" s="118" t="s">
        <v>145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9"/>
      <c r="AC173" s="120"/>
      <c r="AD173" s="133"/>
      <c r="AE173" s="133"/>
      <c r="AF173" s="133"/>
      <c r="AG173" s="133"/>
      <c r="AH173" s="133"/>
      <c r="AI173" s="133" t="s">
        <v>146</v>
      </c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41">
        <f>AZ174</f>
        <v>253800</v>
      </c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3"/>
      <c r="BW173" s="134">
        <f>BW174</f>
        <v>202437.47</v>
      </c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94">
        <f>CO174</f>
        <v>51362.53</v>
      </c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</row>
    <row r="174" spans="1:112" ht="34.5" customHeight="1">
      <c r="A174" s="118" t="s">
        <v>338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9"/>
      <c r="AC174" s="120"/>
      <c r="AD174" s="133"/>
      <c r="AE174" s="133"/>
      <c r="AF174" s="133"/>
      <c r="AG174" s="133"/>
      <c r="AH174" s="133"/>
      <c r="AI174" s="133" t="s">
        <v>455</v>
      </c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41">
        <f>AZ175+AZ179</f>
        <v>253800</v>
      </c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3"/>
      <c r="BW174" s="134">
        <f>BW175+BX179</f>
        <v>202437.47</v>
      </c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41">
        <f>AZ174-BW174</f>
        <v>51362.53</v>
      </c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3"/>
    </row>
    <row r="175" spans="1:112" ht="12.75" customHeight="1">
      <c r="A175" s="231" t="s">
        <v>257</v>
      </c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119"/>
      <c r="AC175" s="131"/>
      <c r="AD175" s="149"/>
      <c r="AE175" s="149"/>
      <c r="AF175" s="149"/>
      <c r="AG175" s="149"/>
      <c r="AH175" s="144"/>
      <c r="AI175" s="148" t="s">
        <v>456</v>
      </c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4"/>
      <c r="AZ175" s="141">
        <f>BA176+AZ177+BA178</f>
        <v>226900</v>
      </c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2"/>
      <c r="BU175" s="12"/>
      <c r="BV175" s="13"/>
      <c r="BW175" s="141">
        <f>BX177+BW176+BX178</f>
        <v>176361.47</v>
      </c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3"/>
      <c r="CO175" s="216">
        <f>CP177</f>
        <v>50534.53</v>
      </c>
      <c r="CP175" s="211"/>
      <c r="CQ175" s="211"/>
      <c r="CR175" s="211"/>
      <c r="CS175" s="211"/>
      <c r="CT175" s="211"/>
      <c r="CU175" s="211"/>
      <c r="CV175" s="211"/>
      <c r="CW175" s="211"/>
      <c r="CX175" s="211"/>
      <c r="CY175" s="211"/>
      <c r="CZ175" s="211"/>
      <c r="DA175" s="211"/>
      <c r="DB175" s="211"/>
      <c r="DC175" s="211"/>
      <c r="DD175" s="211"/>
      <c r="DE175" s="211"/>
      <c r="DF175" s="211"/>
      <c r="DG175" s="211"/>
      <c r="DH175" s="211"/>
    </row>
    <row r="176" spans="1:112" s="23" customFormat="1" ht="12" customHeight="1">
      <c r="A176" s="217" t="s">
        <v>369</v>
      </c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9"/>
      <c r="AB176" s="35"/>
      <c r="AC176" s="48"/>
      <c r="AD176" s="149"/>
      <c r="AE176" s="149"/>
      <c r="AF176" s="149"/>
      <c r="AG176" s="149"/>
      <c r="AH176" s="144"/>
      <c r="AI176" s="51"/>
      <c r="AJ176" s="149" t="s">
        <v>501</v>
      </c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4"/>
      <c r="AZ176" s="28"/>
      <c r="BA176" s="142">
        <v>31600</v>
      </c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2"/>
      <c r="BP176" s="12"/>
      <c r="BQ176" s="12"/>
      <c r="BR176" s="12"/>
      <c r="BS176" s="12"/>
      <c r="BT176" s="12"/>
      <c r="BU176" s="12"/>
      <c r="BV176" s="13"/>
      <c r="BW176" s="141">
        <v>31596</v>
      </c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1">
        <f>BA176-BW176</f>
        <v>4</v>
      </c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  <c r="DH176" s="143"/>
    </row>
    <row r="177" spans="1:112" s="23" customFormat="1" ht="21.75" customHeight="1">
      <c r="A177" s="217" t="s">
        <v>258</v>
      </c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9"/>
      <c r="AB177" s="35"/>
      <c r="AC177" s="48"/>
      <c r="AD177" s="158"/>
      <c r="AE177" s="158"/>
      <c r="AF177" s="158"/>
      <c r="AG177" s="158"/>
      <c r="AH177" s="229"/>
      <c r="AI177" s="148" t="s">
        <v>457</v>
      </c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4"/>
      <c r="AZ177" s="141">
        <v>171300</v>
      </c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2"/>
      <c r="BP177" s="12"/>
      <c r="BQ177" s="12"/>
      <c r="BR177" s="12"/>
      <c r="BS177" s="12"/>
      <c r="BT177" s="12"/>
      <c r="BU177" s="12"/>
      <c r="BV177" s="13"/>
      <c r="BW177" s="28"/>
      <c r="BX177" s="141">
        <v>120765.47</v>
      </c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3"/>
      <c r="CM177" s="12"/>
      <c r="CN177" s="13"/>
      <c r="CO177" s="28"/>
      <c r="CP177" s="141">
        <f>AZ177-BX177</f>
        <v>50534.53</v>
      </c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2"/>
      <c r="DF177" s="142"/>
      <c r="DG177" s="142"/>
      <c r="DH177" s="143"/>
    </row>
    <row r="178" spans="1:112" s="23" customFormat="1" ht="16.5" customHeight="1">
      <c r="A178" s="217" t="s">
        <v>259</v>
      </c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9"/>
      <c r="AB178" s="57"/>
      <c r="AC178" s="149"/>
      <c r="AD178" s="149"/>
      <c r="AE178" s="149"/>
      <c r="AF178" s="149"/>
      <c r="AG178" s="149"/>
      <c r="AH178" s="144"/>
      <c r="AI178" s="148" t="s">
        <v>552</v>
      </c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4"/>
      <c r="AZ178" s="28"/>
      <c r="BA178" s="142">
        <v>24000</v>
      </c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2"/>
      <c r="BP178" s="12"/>
      <c r="BQ178" s="12"/>
      <c r="BR178" s="12"/>
      <c r="BS178" s="12"/>
      <c r="BT178" s="12"/>
      <c r="BU178" s="12"/>
      <c r="BV178" s="13"/>
      <c r="BW178" s="28"/>
      <c r="BX178" s="141">
        <v>24000</v>
      </c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3"/>
      <c r="CM178" s="12"/>
      <c r="CN178" s="13"/>
      <c r="CO178" s="28"/>
      <c r="CP178" s="141">
        <f>BA178-BX178</f>
        <v>0</v>
      </c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3"/>
    </row>
    <row r="179" spans="1:112" ht="15.75" customHeight="1">
      <c r="A179" s="217" t="s">
        <v>232</v>
      </c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9"/>
      <c r="AB179" s="224"/>
      <c r="AC179" s="225"/>
      <c r="AD179" s="225"/>
      <c r="AE179" s="225"/>
      <c r="AF179" s="225"/>
      <c r="AG179" s="225"/>
      <c r="AH179" s="226"/>
      <c r="AI179" s="148" t="s">
        <v>458</v>
      </c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4"/>
      <c r="AZ179" s="141">
        <f>AZ181+BA180</f>
        <v>26900</v>
      </c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2"/>
      <c r="BP179" s="12"/>
      <c r="BQ179" s="12"/>
      <c r="BR179" s="12"/>
      <c r="BS179" s="12"/>
      <c r="BT179" s="12"/>
      <c r="BU179" s="12"/>
      <c r="BV179" s="13"/>
      <c r="BW179" s="28"/>
      <c r="BX179" s="141">
        <f>BX181+BX180</f>
        <v>26076</v>
      </c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3"/>
      <c r="CM179" s="12"/>
      <c r="CN179" s="13"/>
      <c r="CO179" s="28"/>
      <c r="CP179" s="141">
        <f>AZ179-BX179</f>
        <v>824</v>
      </c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3"/>
    </row>
    <row r="180" spans="1:112" ht="22.5" customHeight="1">
      <c r="A180" s="217" t="s">
        <v>233</v>
      </c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9"/>
      <c r="AB180" s="62"/>
      <c r="AC180" s="212"/>
      <c r="AD180" s="212"/>
      <c r="AE180" s="212"/>
      <c r="AF180" s="212"/>
      <c r="AG180" s="212"/>
      <c r="AH180" s="213"/>
      <c r="AI180" s="51"/>
      <c r="AJ180" s="149" t="s">
        <v>47</v>
      </c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4"/>
      <c r="AZ180" s="28"/>
      <c r="BA180" s="142">
        <v>8000</v>
      </c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2"/>
      <c r="BP180" s="12"/>
      <c r="BQ180" s="12"/>
      <c r="BR180" s="12"/>
      <c r="BS180" s="12"/>
      <c r="BT180" s="12"/>
      <c r="BU180" s="12"/>
      <c r="BV180" s="13"/>
      <c r="BW180" s="28"/>
      <c r="BX180" s="141">
        <v>7750</v>
      </c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3"/>
      <c r="CM180" s="12"/>
      <c r="CN180" s="13"/>
      <c r="CO180" s="28"/>
      <c r="CP180" s="141">
        <f>BA180-BX180</f>
        <v>250</v>
      </c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3"/>
    </row>
    <row r="181" spans="1:112" ht="21.75" customHeight="1">
      <c r="A181" s="217" t="s">
        <v>234</v>
      </c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9"/>
      <c r="AB181" s="59"/>
      <c r="AC181" s="56"/>
      <c r="AD181" s="214"/>
      <c r="AE181" s="214"/>
      <c r="AF181" s="214"/>
      <c r="AG181" s="214"/>
      <c r="AH181" s="215"/>
      <c r="AI181" s="148" t="s">
        <v>459</v>
      </c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4"/>
      <c r="AZ181" s="141">
        <v>18900</v>
      </c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2"/>
      <c r="BP181" s="12"/>
      <c r="BQ181" s="12"/>
      <c r="BR181" s="12"/>
      <c r="BS181" s="12"/>
      <c r="BT181" s="12"/>
      <c r="BU181" s="12"/>
      <c r="BV181" s="13"/>
      <c r="BW181" s="28"/>
      <c r="BX181" s="141">
        <v>18326</v>
      </c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3"/>
      <c r="CM181" s="12"/>
      <c r="CN181" s="13"/>
      <c r="CO181" s="28">
        <v>16000</v>
      </c>
      <c r="CP181" s="141">
        <f>AZ181-BX181</f>
        <v>574</v>
      </c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3"/>
    </row>
    <row r="182" spans="1:112" ht="156.75" customHeight="1">
      <c r="A182" s="217" t="s">
        <v>147</v>
      </c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9"/>
      <c r="AB182" s="57"/>
      <c r="AC182" s="55"/>
      <c r="AD182" s="148"/>
      <c r="AE182" s="149"/>
      <c r="AF182" s="149"/>
      <c r="AG182" s="149"/>
      <c r="AH182" s="144"/>
      <c r="AI182" s="51"/>
      <c r="AJ182" s="148" t="s">
        <v>148</v>
      </c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4"/>
      <c r="AZ182" s="28"/>
      <c r="BA182" s="142">
        <f>BA183</f>
        <v>278000</v>
      </c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2"/>
      <c r="BQ182" s="12"/>
      <c r="BR182" s="12"/>
      <c r="BS182" s="12"/>
      <c r="BT182" s="12"/>
      <c r="BU182" s="12"/>
      <c r="BV182" s="12"/>
      <c r="BW182" s="12"/>
      <c r="BX182" s="141">
        <f>BX183</f>
        <v>227821.94</v>
      </c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3"/>
      <c r="CM182" s="12"/>
      <c r="CN182" s="13"/>
      <c r="CO182" s="28"/>
      <c r="CP182" s="141">
        <f>BA182-BX182</f>
        <v>50178.06</v>
      </c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3"/>
    </row>
    <row r="183" spans="1:112" ht="33.75" customHeight="1">
      <c r="A183" s="217" t="s">
        <v>338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9"/>
      <c r="AB183" s="57"/>
      <c r="AC183" s="55"/>
      <c r="AD183" s="150"/>
      <c r="AE183" s="150"/>
      <c r="AF183" s="150"/>
      <c r="AG183" s="150"/>
      <c r="AH183" s="151"/>
      <c r="AI183" s="51"/>
      <c r="AJ183" s="149" t="s">
        <v>487</v>
      </c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4"/>
      <c r="AZ183" s="28"/>
      <c r="BA183" s="142">
        <f>AZ184+BA186</f>
        <v>278000</v>
      </c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41">
        <f>BX184+BX186</f>
        <v>227821.94</v>
      </c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3"/>
      <c r="CM183" s="12"/>
      <c r="CN183" s="13"/>
      <c r="CO183" s="28"/>
      <c r="CP183" s="141">
        <f>BA183-BX183</f>
        <v>50178.06</v>
      </c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3"/>
    </row>
    <row r="184" spans="1:112" ht="12.75" customHeight="1">
      <c r="A184" s="217" t="s">
        <v>257</v>
      </c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9"/>
      <c r="AB184" s="57"/>
      <c r="AC184" s="55"/>
      <c r="AD184" s="150"/>
      <c r="AE184" s="150"/>
      <c r="AF184" s="150"/>
      <c r="AG184" s="150"/>
      <c r="AH184" s="151"/>
      <c r="AI184" s="51"/>
      <c r="AJ184" s="149" t="s">
        <v>495</v>
      </c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4"/>
      <c r="AZ184" s="141">
        <f>BA185</f>
        <v>50000</v>
      </c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41">
        <f>BX185</f>
        <v>0</v>
      </c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3"/>
      <c r="CM184" s="12"/>
      <c r="CN184" s="13"/>
      <c r="CO184" s="28"/>
      <c r="CP184" s="141">
        <f>AZ184-BX184</f>
        <v>50000</v>
      </c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3"/>
    </row>
    <row r="185" spans="1:112" ht="25.5" customHeight="1">
      <c r="A185" s="217" t="s">
        <v>258</v>
      </c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9"/>
      <c r="AB185" s="57"/>
      <c r="AC185" s="55"/>
      <c r="AD185" s="150"/>
      <c r="AE185" s="150"/>
      <c r="AF185" s="150"/>
      <c r="AG185" s="150"/>
      <c r="AH185" s="151"/>
      <c r="AI185" s="51"/>
      <c r="AJ185" s="149" t="s">
        <v>496</v>
      </c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4"/>
      <c r="AZ185" s="28"/>
      <c r="BA185" s="142">
        <v>50000</v>
      </c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41">
        <v>0</v>
      </c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3"/>
      <c r="CM185" s="12"/>
      <c r="CN185" s="13"/>
      <c r="CO185" s="220">
        <f>BA185-BX185</f>
        <v>50000</v>
      </c>
      <c r="CP185" s="221"/>
      <c r="CQ185" s="221"/>
      <c r="CR185" s="221"/>
      <c r="CS185" s="221"/>
      <c r="CT185" s="221"/>
      <c r="CU185" s="221"/>
      <c r="CV185" s="221"/>
      <c r="CW185" s="221"/>
      <c r="CX185" s="221"/>
      <c r="CY185" s="221"/>
      <c r="CZ185" s="221"/>
      <c r="DA185" s="221"/>
      <c r="DB185" s="221"/>
      <c r="DC185" s="221"/>
      <c r="DD185" s="221"/>
      <c r="DE185" s="221"/>
      <c r="DF185" s="221"/>
      <c r="DG185" s="221"/>
      <c r="DH185" s="221"/>
    </row>
    <row r="186" spans="1:112" ht="13.5" customHeight="1">
      <c r="A186" s="228" t="s">
        <v>232</v>
      </c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57"/>
      <c r="AC186" s="214"/>
      <c r="AD186" s="214"/>
      <c r="AE186" s="214"/>
      <c r="AF186" s="214"/>
      <c r="AG186" s="214"/>
      <c r="AH186" s="215"/>
      <c r="AI186" s="51"/>
      <c r="AJ186" s="149" t="s">
        <v>161</v>
      </c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4"/>
      <c r="AZ186" s="28"/>
      <c r="BA186" s="142">
        <f>BA187+BA188</f>
        <v>228000</v>
      </c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41">
        <f>BX187+BX188</f>
        <v>227821.94</v>
      </c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3"/>
      <c r="CM186" s="12"/>
      <c r="CN186" s="13"/>
      <c r="CO186" s="68"/>
      <c r="CP186" s="142">
        <f>BA186-BX186</f>
        <v>178.05999999999767</v>
      </c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</row>
    <row r="187" spans="1:112" ht="22.5" customHeight="1">
      <c r="A187" s="217" t="s">
        <v>233</v>
      </c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9"/>
      <c r="AB187" s="57"/>
      <c r="AC187" s="55"/>
      <c r="AD187" s="150"/>
      <c r="AE187" s="150"/>
      <c r="AF187" s="150"/>
      <c r="AG187" s="150"/>
      <c r="AH187" s="151"/>
      <c r="AI187" s="51"/>
      <c r="AJ187" s="149" t="s">
        <v>160</v>
      </c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4"/>
      <c r="AZ187" s="28"/>
      <c r="BA187" s="142">
        <v>204800</v>
      </c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41">
        <v>204646.94</v>
      </c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3"/>
      <c r="CM187" s="12"/>
      <c r="CN187" s="13"/>
      <c r="CO187" s="68"/>
      <c r="CP187" s="142">
        <f>BA187-BX187</f>
        <v>153.05999999999767</v>
      </c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</row>
    <row r="188" spans="1:112" ht="22.5" customHeight="1">
      <c r="A188" s="217" t="s">
        <v>234</v>
      </c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9"/>
      <c r="AB188" s="57"/>
      <c r="AC188" s="55"/>
      <c r="AD188" s="150"/>
      <c r="AE188" s="150"/>
      <c r="AF188" s="150"/>
      <c r="AG188" s="150"/>
      <c r="AH188" s="151"/>
      <c r="AI188" s="51"/>
      <c r="AJ188" s="149" t="s">
        <v>48</v>
      </c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4"/>
      <c r="AZ188" s="28"/>
      <c r="BA188" s="142">
        <v>23200</v>
      </c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41">
        <v>23175</v>
      </c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3"/>
      <c r="CM188" s="12"/>
      <c r="CN188" s="13"/>
      <c r="CO188" s="68"/>
      <c r="CP188" s="142">
        <f>BA188-BX188</f>
        <v>25</v>
      </c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</row>
    <row r="189" spans="1:112" ht="34.5" customHeight="1">
      <c r="A189" s="217" t="s">
        <v>554</v>
      </c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9"/>
      <c r="AB189" s="57"/>
      <c r="AC189" s="55"/>
      <c r="AD189" s="150"/>
      <c r="AE189" s="150"/>
      <c r="AF189" s="150"/>
      <c r="AG189" s="150"/>
      <c r="AH189" s="151"/>
      <c r="AI189" s="51"/>
      <c r="AJ189" s="149" t="s">
        <v>558</v>
      </c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4"/>
      <c r="AZ189" s="28"/>
      <c r="BA189" s="142">
        <f>BA190</f>
        <v>5000</v>
      </c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41">
        <f>BX190</f>
        <v>0</v>
      </c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3"/>
      <c r="CM189" s="12"/>
      <c r="CN189" s="13"/>
      <c r="CO189" s="68"/>
      <c r="CP189" s="142">
        <f>BA189-BX189</f>
        <v>5000</v>
      </c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</row>
    <row r="190" spans="1:112" ht="169.5" customHeight="1">
      <c r="A190" s="217" t="s">
        <v>149</v>
      </c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9"/>
      <c r="AB190" s="57"/>
      <c r="AC190" s="214"/>
      <c r="AD190" s="214"/>
      <c r="AE190" s="214"/>
      <c r="AF190" s="214"/>
      <c r="AG190" s="214"/>
      <c r="AH190" s="215"/>
      <c r="AI190" s="51"/>
      <c r="AJ190" s="149" t="s">
        <v>150</v>
      </c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4"/>
      <c r="AZ190" s="28"/>
      <c r="BA190" s="142">
        <f>BA191</f>
        <v>5000</v>
      </c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2"/>
      <c r="BQ190" s="12"/>
      <c r="BR190" s="12"/>
      <c r="BS190" s="12"/>
      <c r="BT190" s="12"/>
      <c r="BU190" s="12"/>
      <c r="BV190" s="12"/>
      <c r="BW190" s="12"/>
      <c r="BX190" s="141">
        <f>BX191</f>
        <v>0</v>
      </c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3"/>
      <c r="CM190" s="12"/>
      <c r="CN190" s="13"/>
      <c r="CO190" s="68"/>
      <c r="CP190" s="142">
        <f>CP191</f>
        <v>5000</v>
      </c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  <c r="DH190" s="142"/>
    </row>
    <row r="191" spans="1:112" ht="34.5" customHeight="1">
      <c r="A191" s="217" t="s">
        <v>338</v>
      </c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9"/>
      <c r="AB191" s="57"/>
      <c r="AC191" s="55"/>
      <c r="AD191" s="150"/>
      <c r="AE191" s="150"/>
      <c r="AF191" s="150"/>
      <c r="AG191" s="150"/>
      <c r="AH191" s="151"/>
      <c r="AI191" s="148" t="s">
        <v>555</v>
      </c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4"/>
      <c r="AZ191" s="28"/>
      <c r="BA191" s="142">
        <f>BA192</f>
        <v>5000</v>
      </c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41">
        <f>BX192</f>
        <v>0</v>
      </c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3"/>
      <c r="CM191" s="12"/>
      <c r="CN191" s="13"/>
      <c r="CO191" s="68"/>
      <c r="CP191" s="142">
        <f>CP192</f>
        <v>5000</v>
      </c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</row>
    <row r="192" spans="1:112" ht="12.75" customHeight="1">
      <c r="A192" s="217" t="s">
        <v>232</v>
      </c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9"/>
      <c r="AB192" s="57"/>
      <c r="AC192" s="161"/>
      <c r="AD192" s="161"/>
      <c r="AE192" s="161"/>
      <c r="AF192" s="161"/>
      <c r="AG192" s="161"/>
      <c r="AH192" s="258"/>
      <c r="AI192" s="51"/>
      <c r="AJ192" s="149" t="s">
        <v>556</v>
      </c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4"/>
      <c r="AZ192" s="28"/>
      <c r="BA192" s="142">
        <f>BA193</f>
        <v>5000</v>
      </c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3"/>
      <c r="BX192" s="141">
        <f>BX193</f>
        <v>0</v>
      </c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3"/>
      <c r="CM192" s="12"/>
      <c r="CN192" s="13"/>
      <c r="CO192" s="68"/>
      <c r="CP192" s="142">
        <f>CP193</f>
        <v>5000</v>
      </c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</row>
    <row r="193" spans="1:112" ht="23.25" customHeight="1">
      <c r="A193" s="217" t="s">
        <v>234</v>
      </c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9"/>
      <c r="AB193" s="57"/>
      <c r="AC193" s="149"/>
      <c r="AD193" s="149"/>
      <c r="AE193" s="149"/>
      <c r="AF193" s="149"/>
      <c r="AG193" s="149"/>
      <c r="AH193" s="144"/>
      <c r="AI193" s="51"/>
      <c r="AJ193" s="149" t="s">
        <v>557</v>
      </c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4"/>
      <c r="AZ193" s="28"/>
      <c r="BA193" s="142">
        <v>5000</v>
      </c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2"/>
      <c r="BP193" s="12"/>
      <c r="BQ193" s="12"/>
      <c r="BR193" s="12"/>
      <c r="BS193" s="12"/>
      <c r="BT193" s="12"/>
      <c r="BU193" s="12"/>
      <c r="BV193" s="12"/>
      <c r="BW193" s="13"/>
      <c r="BX193" s="141">
        <v>0</v>
      </c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3"/>
      <c r="CM193" s="12"/>
      <c r="CN193" s="13"/>
      <c r="CO193" s="68"/>
      <c r="CP193" s="142">
        <f>BA193-BX193</f>
        <v>5000</v>
      </c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  <c r="DH193" s="142"/>
    </row>
    <row r="194" spans="1:112" ht="13.5" customHeight="1">
      <c r="A194" s="260" t="s">
        <v>460</v>
      </c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2"/>
      <c r="AB194" s="224"/>
      <c r="AC194" s="225"/>
      <c r="AD194" s="225"/>
      <c r="AE194" s="225"/>
      <c r="AF194" s="225"/>
      <c r="AG194" s="225"/>
      <c r="AH194" s="226"/>
      <c r="AI194" s="51"/>
      <c r="AJ194" s="146" t="s">
        <v>461</v>
      </c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7"/>
      <c r="AZ194" s="28"/>
      <c r="BA194" s="105">
        <f>BA195+AZ200</f>
        <v>45000</v>
      </c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9"/>
      <c r="BX194" s="104">
        <f>BW196+BX199</f>
        <v>14000</v>
      </c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9"/>
      <c r="CM194" s="12"/>
      <c r="CN194" s="13"/>
      <c r="CO194" s="28"/>
      <c r="CP194" s="104">
        <f>BA194-BX194</f>
        <v>31000</v>
      </c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9"/>
    </row>
    <row r="195" spans="1:112" ht="155.25" customHeight="1">
      <c r="A195" s="217" t="s">
        <v>151</v>
      </c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9"/>
      <c r="AB195" s="62"/>
      <c r="AC195" s="224"/>
      <c r="AD195" s="225"/>
      <c r="AE195" s="225"/>
      <c r="AF195" s="225"/>
      <c r="AG195" s="225"/>
      <c r="AH195" s="226"/>
      <c r="AI195" s="51"/>
      <c r="AJ195" s="148" t="s">
        <v>152</v>
      </c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4"/>
      <c r="AZ195" s="28"/>
      <c r="BA195" s="141">
        <f>BA196</f>
        <v>1000</v>
      </c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3"/>
      <c r="BO195" s="12"/>
      <c r="BP195" s="12"/>
      <c r="BQ195" s="12"/>
      <c r="BR195" s="12"/>
      <c r="BS195" s="12"/>
      <c r="BT195" s="12"/>
      <c r="BU195" s="12"/>
      <c r="BV195" s="12"/>
      <c r="BW195" s="12"/>
      <c r="BX195" s="141">
        <f>BW196</f>
        <v>0</v>
      </c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3"/>
      <c r="CM195" s="12"/>
      <c r="CN195" s="13"/>
      <c r="CO195" s="28"/>
      <c r="CP195" s="141">
        <f>BA195-BX195</f>
        <v>1000</v>
      </c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  <c r="DH195" s="143"/>
    </row>
    <row r="196" spans="1:112" ht="23.25" customHeight="1">
      <c r="A196" s="259" t="s">
        <v>338</v>
      </c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50"/>
      <c r="AC196" s="49"/>
      <c r="AD196" s="161"/>
      <c r="AE196" s="161"/>
      <c r="AF196" s="161"/>
      <c r="AG196" s="161"/>
      <c r="AH196" s="258"/>
      <c r="AI196" s="148" t="s">
        <v>464</v>
      </c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4"/>
      <c r="AZ196" s="28"/>
      <c r="BA196" s="142">
        <f>BA197</f>
        <v>1000</v>
      </c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2"/>
      <c r="BP196" s="12"/>
      <c r="BQ196" s="12"/>
      <c r="BR196" s="12"/>
      <c r="BS196" s="12"/>
      <c r="BT196" s="12"/>
      <c r="BU196" s="12"/>
      <c r="BV196" s="13"/>
      <c r="BW196" s="141">
        <f>BX197</f>
        <v>0</v>
      </c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3"/>
      <c r="CM196" s="12"/>
      <c r="CN196" s="13"/>
      <c r="CO196" s="28"/>
      <c r="CP196" s="141">
        <f>CP197</f>
        <v>1000</v>
      </c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142"/>
      <c r="DG196" s="142"/>
      <c r="DH196" s="143"/>
    </row>
    <row r="197" spans="1:112" ht="16.5" customHeight="1">
      <c r="A197" s="259" t="s">
        <v>257</v>
      </c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59"/>
      <c r="AC197" s="56"/>
      <c r="AD197" s="222"/>
      <c r="AE197" s="222"/>
      <c r="AF197" s="222"/>
      <c r="AG197" s="222"/>
      <c r="AH197" s="223"/>
      <c r="AI197" s="51"/>
      <c r="AJ197" s="149" t="s">
        <v>463</v>
      </c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4"/>
      <c r="AZ197" s="28"/>
      <c r="BA197" s="142">
        <f>BA198</f>
        <v>1000</v>
      </c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2"/>
      <c r="BP197" s="12"/>
      <c r="BQ197" s="12"/>
      <c r="BR197" s="12"/>
      <c r="BS197" s="12"/>
      <c r="BT197" s="12"/>
      <c r="BU197" s="12"/>
      <c r="BV197" s="13"/>
      <c r="BW197" s="28"/>
      <c r="BX197" s="141">
        <f>BX198</f>
        <v>0</v>
      </c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3"/>
      <c r="CM197" s="12"/>
      <c r="CN197" s="13"/>
      <c r="CO197" s="28"/>
      <c r="CP197" s="141">
        <f>CP198</f>
        <v>1000</v>
      </c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3"/>
    </row>
    <row r="198" spans="1:112" ht="21.75" customHeight="1">
      <c r="A198" s="217" t="s">
        <v>258</v>
      </c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9"/>
      <c r="AB198" s="224"/>
      <c r="AC198" s="225"/>
      <c r="AD198" s="225"/>
      <c r="AE198" s="225"/>
      <c r="AF198" s="225"/>
      <c r="AG198" s="225"/>
      <c r="AH198" s="226"/>
      <c r="AI198" s="51"/>
      <c r="AJ198" s="149" t="s">
        <v>153</v>
      </c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4"/>
      <c r="AZ198" s="28"/>
      <c r="BA198" s="142">
        <v>1000</v>
      </c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2"/>
      <c r="BP198" s="12"/>
      <c r="BQ198" s="12"/>
      <c r="BR198" s="12"/>
      <c r="BS198" s="12"/>
      <c r="BT198" s="12"/>
      <c r="BU198" s="12"/>
      <c r="BV198" s="13"/>
      <c r="BW198" s="28"/>
      <c r="BX198" s="141">
        <v>0</v>
      </c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3"/>
      <c r="CM198" s="12"/>
      <c r="CN198" s="13"/>
      <c r="CO198" s="28"/>
      <c r="CP198" s="141">
        <f>BA198-BX198</f>
        <v>1000</v>
      </c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2"/>
      <c r="DF198" s="142"/>
      <c r="DG198" s="142"/>
      <c r="DH198" s="143"/>
    </row>
    <row r="199" spans="1:112" ht="136.5" customHeight="1">
      <c r="A199" s="263" t="s">
        <v>154</v>
      </c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50"/>
      <c r="AC199" s="49"/>
      <c r="AD199" s="148"/>
      <c r="AE199" s="149"/>
      <c r="AF199" s="149"/>
      <c r="AG199" s="149"/>
      <c r="AH199" s="149"/>
      <c r="AI199" s="144"/>
      <c r="AJ199" s="148" t="s">
        <v>155</v>
      </c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4"/>
      <c r="AZ199" s="28"/>
      <c r="BA199" s="142">
        <f>AZ200</f>
        <v>44000</v>
      </c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2"/>
      <c r="BP199" s="12"/>
      <c r="BQ199" s="12"/>
      <c r="BR199" s="12"/>
      <c r="BS199" s="12"/>
      <c r="BT199" s="12"/>
      <c r="BU199" s="12"/>
      <c r="BV199" s="13"/>
      <c r="BW199" s="28"/>
      <c r="BX199" s="141">
        <f>BW200</f>
        <v>14000</v>
      </c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3"/>
      <c r="CM199" s="12"/>
      <c r="CN199" s="13"/>
      <c r="CO199" s="28"/>
      <c r="CP199" s="141">
        <f>BA199-BX199</f>
        <v>30000</v>
      </c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42"/>
      <c r="DE199" s="142"/>
      <c r="DF199" s="142"/>
      <c r="DG199" s="142"/>
      <c r="DH199" s="143"/>
    </row>
    <row r="200" spans="1:112" ht="34.5" customHeight="1">
      <c r="A200" s="118" t="s">
        <v>338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9"/>
      <c r="AC200" s="120"/>
      <c r="AD200" s="133"/>
      <c r="AE200" s="133"/>
      <c r="AF200" s="133"/>
      <c r="AG200" s="133"/>
      <c r="AH200" s="133"/>
      <c r="AI200" s="133" t="s">
        <v>462</v>
      </c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41">
        <f>AZ201</f>
        <v>44000</v>
      </c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3"/>
      <c r="BW200" s="134">
        <f>BW201</f>
        <v>14000</v>
      </c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41">
        <f>CO201:CO201</f>
        <v>30000</v>
      </c>
      <c r="CP200" s="142"/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2"/>
      <c r="DF200" s="142"/>
      <c r="DG200" s="142"/>
      <c r="DH200" s="143"/>
    </row>
    <row r="201" spans="1:112" ht="17.25" customHeight="1">
      <c r="A201" s="118" t="s">
        <v>257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9"/>
      <c r="AC201" s="120"/>
      <c r="AD201" s="133"/>
      <c r="AE201" s="133"/>
      <c r="AF201" s="133"/>
      <c r="AG201" s="133"/>
      <c r="AH201" s="133"/>
      <c r="AI201" s="133" t="s">
        <v>503</v>
      </c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41">
        <f>AZ202</f>
        <v>44000</v>
      </c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3"/>
      <c r="BW201" s="134">
        <f>BW202</f>
        <v>14000</v>
      </c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41">
        <f>AZ201-BW201</f>
        <v>30000</v>
      </c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42"/>
      <c r="DE201" s="142"/>
      <c r="DF201" s="142"/>
      <c r="DG201" s="142"/>
      <c r="DH201" s="143"/>
    </row>
    <row r="202" spans="1:112" ht="22.5" customHeight="1">
      <c r="A202" s="118" t="s">
        <v>258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9"/>
      <c r="AC202" s="131"/>
      <c r="AD202" s="149"/>
      <c r="AE202" s="149"/>
      <c r="AF202" s="149"/>
      <c r="AG202" s="149"/>
      <c r="AH202" s="144"/>
      <c r="AI202" s="148" t="s">
        <v>92</v>
      </c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4"/>
      <c r="AZ202" s="141">
        <v>44000</v>
      </c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2"/>
      <c r="BU202" s="12"/>
      <c r="BV202" s="13"/>
      <c r="BW202" s="141">
        <v>14000</v>
      </c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3"/>
      <c r="CO202" s="141">
        <f>AZ202-BW202</f>
        <v>30000</v>
      </c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  <c r="DH202" s="143"/>
    </row>
    <row r="203" spans="1:112" ht="12" customHeight="1">
      <c r="A203" s="260" t="s">
        <v>90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2"/>
      <c r="AB203" s="50"/>
      <c r="AC203" s="49"/>
      <c r="AD203" s="149"/>
      <c r="AE203" s="149"/>
      <c r="AF203" s="149"/>
      <c r="AG203" s="149"/>
      <c r="AH203" s="144"/>
      <c r="AI203" s="51"/>
      <c r="AJ203" s="145" t="s">
        <v>91</v>
      </c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7"/>
      <c r="AZ203" s="28"/>
      <c r="BA203" s="142">
        <f>BA204</f>
        <v>23400</v>
      </c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2"/>
      <c r="BP203" s="12"/>
      <c r="BQ203" s="12"/>
      <c r="BR203" s="12"/>
      <c r="BS203" s="12"/>
      <c r="BT203" s="12"/>
      <c r="BU203" s="12"/>
      <c r="BV203" s="13"/>
      <c r="BW203" s="28"/>
      <c r="BX203" s="142">
        <f>BX204</f>
        <v>23400</v>
      </c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2"/>
      <c r="CN203" s="13"/>
      <c r="CO203" s="68"/>
      <c r="CP203" s="142">
        <f>BA203-BX203</f>
        <v>0</v>
      </c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</row>
    <row r="204" spans="1:112" ht="120.75" customHeight="1">
      <c r="A204" s="129" t="s">
        <v>88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50"/>
      <c r="AC204" s="49"/>
      <c r="AD204" s="149"/>
      <c r="AE204" s="149"/>
      <c r="AF204" s="149"/>
      <c r="AG204" s="149"/>
      <c r="AH204" s="144"/>
      <c r="AI204" s="51"/>
      <c r="AJ204" s="149" t="s">
        <v>89</v>
      </c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4"/>
      <c r="AZ204" s="28"/>
      <c r="BA204" s="142">
        <f>BA205</f>
        <v>23400</v>
      </c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2"/>
      <c r="BP204" s="12"/>
      <c r="BQ204" s="12"/>
      <c r="BR204" s="12"/>
      <c r="BS204" s="12"/>
      <c r="BT204" s="12"/>
      <c r="BU204" s="12"/>
      <c r="BV204" s="13"/>
      <c r="BW204" s="28"/>
      <c r="BX204" s="141">
        <f>BX205</f>
        <v>23400</v>
      </c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3"/>
      <c r="CM204" s="12"/>
      <c r="CN204" s="13"/>
      <c r="CO204" s="68"/>
      <c r="CP204" s="142">
        <f>BA204-BX204</f>
        <v>0</v>
      </c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  <c r="DH204" s="142"/>
    </row>
    <row r="205" spans="1:112" ht="36.75" customHeight="1">
      <c r="A205" s="118" t="s">
        <v>338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9"/>
      <c r="AC205" s="131"/>
      <c r="AD205" s="149"/>
      <c r="AE205" s="149"/>
      <c r="AF205" s="149"/>
      <c r="AG205" s="149"/>
      <c r="AH205" s="144"/>
      <c r="AI205" s="148" t="s">
        <v>87</v>
      </c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4"/>
      <c r="AZ205" s="28"/>
      <c r="BA205" s="142">
        <f>BA206</f>
        <v>23400</v>
      </c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2"/>
      <c r="BQ205" s="12"/>
      <c r="BR205" s="12"/>
      <c r="BS205" s="12"/>
      <c r="BT205" s="12"/>
      <c r="BU205" s="12"/>
      <c r="BV205" s="13"/>
      <c r="BW205" s="28"/>
      <c r="BX205" s="142">
        <f>BX206</f>
        <v>23400</v>
      </c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2"/>
      <c r="CN205" s="13"/>
      <c r="CO205" s="68"/>
      <c r="CP205" s="142">
        <f>BA205-BX205</f>
        <v>0</v>
      </c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</row>
    <row r="206" spans="1:112" ht="12" customHeight="1">
      <c r="A206" s="118" t="s">
        <v>257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9"/>
      <c r="AC206" s="131"/>
      <c r="AD206" s="149"/>
      <c r="AE206" s="149"/>
      <c r="AF206" s="149"/>
      <c r="AG206" s="149"/>
      <c r="AH206" s="144"/>
      <c r="AI206" s="148" t="s">
        <v>86</v>
      </c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4"/>
      <c r="AZ206" s="28"/>
      <c r="BA206" s="142">
        <f>BA207</f>
        <v>23400</v>
      </c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2"/>
      <c r="BP206" s="12"/>
      <c r="BQ206" s="12"/>
      <c r="BR206" s="12"/>
      <c r="BS206" s="12"/>
      <c r="BT206" s="12"/>
      <c r="BU206" s="12"/>
      <c r="BV206" s="13"/>
      <c r="BW206" s="28"/>
      <c r="BX206" s="142">
        <f>BX207</f>
        <v>23400</v>
      </c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2"/>
      <c r="CN206" s="13"/>
      <c r="CO206" s="68"/>
      <c r="CP206" s="142">
        <f>CP207</f>
        <v>0</v>
      </c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  <c r="DH206" s="142"/>
    </row>
    <row r="207" spans="1:112" ht="12" customHeight="1">
      <c r="A207" s="118" t="s">
        <v>259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9"/>
      <c r="AC207" s="131"/>
      <c r="AD207" s="149"/>
      <c r="AE207" s="149"/>
      <c r="AF207" s="149"/>
      <c r="AG207" s="149"/>
      <c r="AH207" s="144"/>
      <c r="AI207" s="51"/>
      <c r="AJ207" s="149" t="s">
        <v>85</v>
      </c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4"/>
      <c r="AZ207" s="28"/>
      <c r="BA207" s="142">
        <v>23400</v>
      </c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2"/>
      <c r="BP207" s="12"/>
      <c r="BQ207" s="12"/>
      <c r="BR207" s="12"/>
      <c r="BS207" s="12"/>
      <c r="BT207" s="12"/>
      <c r="BU207" s="12"/>
      <c r="BV207" s="13"/>
      <c r="BW207" s="28"/>
      <c r="BX207" s="142">
        <v>23400</v>
      </c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2"/>
      <c r="CN207" s="13"/>
      <c r="CO207" s="68"/>
      <c r="CP207" s="142">
        <f>BA207-BX207</f>
        <v>0</v>
      </c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</row>
    <row r="208" spans="1:112" ht="17.25" customHeight="1">
      <c r="A208" s="256" t="s">
        <v>350</v>
      </c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7"/>
      <c r="AC208" s="230"/>
      <c r="AD208" s="284"/>
      <c r="AE208" s="284"/>
      <c r="AF208" s="284"/>
      <c r="AG208" s="284"/>
      <c r="AH208" s="284"/>
      <c r="AI208" s="132" t="s">
        <v>324</v>
      </c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04">
        <f>AZ209</f>
        <v>3685100</v>
      </c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9"/>
      <c r="BW208" s="101">
        <f>BW209</f>
        <v>2382463.32</v>
      </c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4">
        <f>CO209</f>
        <v>1302636.6800000002</v>
      </c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9"/>
    </row>
    <row r="209" spans="1:112" ht="12" customHeight="1">
      <c r="A209" s="118" t="s">
        <v>351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9"/>
      <c r="AC209" s="120"/>
      <c r="AD209" s="133"/>
      <c r="AE209" s="133"/>
      <c r="AF209" s="133"/>
      <c r="AG209" s="133"/>
      <c r="AH209" s="133"/>
      <c r="AI209" s="133" t="s">
        <v>325</v>
      </c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41">
        <f>BA210</f>
        <v>3685100</v>
      </c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3"/>
      <c r="BW209" s="134">
        <f>BX210</f>
        <v>2382463.32</v>
      </c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41">
        <f>AZ209-BW209</f>
        <v>1302636.6800000002</v>
      </c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2"/>
      <c r="DF209" s="142"/>
      <c r="DG209" s="142"/>
      <c r="DH209" s="143"/>
    </row>
    <row r="210" spans="1:112" ht="39.75" customHeight="1">
      <c r="A210" s="129" t="s">
        <v>465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29"/>
      <c r="AC210" s="53"/>
      <c r="AD210" s="148"/>
      <c r="AE210" s="149"/>
      <c r="AF210" s="149"/>
      <c r="AG210" s="149"/>
      <c r="AH210" s="144"/>
      <c r="AI210" s="54"/>
      <c r="AJ210" s="148" t="s">
        <v>466</v>
      </c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4"/>
      <c r="AZ210" s="28"/>
      <c r="BA210" s="142">
        <f>AZ211</f>
        <v>3685100</v>
      </c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2"/>
      <c r="BP210" s="12"/>
      <c r="BQ210" s="12"/>
      <c r="BR210" s="12"/>
      <c r="BS210" s="12"/>
      <c r="BT210" s="12"/>
      <c r="BU210" s="12"/>
      <c r="BV210" s="13"/>
      <c r="BW210" s="52"/>
      <c r="BX210" s="141">
        <f>BW211</f>
        <v>2382463.32</v>
      </c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3"/>
      <c r="CM210" s="52"/>
      <c r="CN210" s="52"/>
      <c r="CO210" s="69"/>
      <c r="CP210" s="94">
        <f>BA210-BX210</f>
        <v>1302636.6800000002</v>
      </c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</row>
    <row r="211" spans="1:112" ht="37.5" customHeight="1">
      <c r="A211" s="118" t="s">
        <v>352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9"/>
      <c r="AC211" s="120"/>
      <c r="AD211" s="133"/>
      <c r="AE211" s="133"/>
      <c r="AF211" s="133"/>
      <c r="AG211" s="133"/>
      <c r="AH211" s="133"/>
      <c r="AI211" s="133" t="s">
        <v>467</v>
      </c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41">
        <f>AZ212+BA216+BA220+BA224</f>
        <v>3685100</v>
      </c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3"/>
      <c r="BW211" s="134">
        <f>BW212+BX216+BX220+BX224</f>
        <v>2382463.32</v>
      </c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>
        <f>AZ211-BW211</f>
        <v>1302636.6800000002</v>
      </c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4"/>
      <c r="DA211" s="134"/>
      <c r="DB211" s="134"/>
      <c r="DC211" s="134"/>
      <c r="DD211" s="134"/>
      <c r="DE211" s="134"/>
      <c r="DF211" s="107"/>
      <c r="DG211" s="23"/>
      <c r="DH211" s="23"/>
    </row>
    <row r="212" spans="1:112" s="23" customFormat="1" ht="114.75" customHeight="1">
      <c r="A212" s="118" t="s">
        <v>156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9"/>
      <c r="AC212" s="120"/>
      <c r="AD212" s="133"/>
      <c r="AE212" s="133"/>
      <c r="AF212" s="133"/>
      <c r="AG212" s="133"/>
      <c r="AH212" s="133"/>
      <c r="AI212" s="133" t="s">
        <v>468</v>
      </c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41">
        <f>AZ213</f>
        <v>3360000</v>
      </c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3"/>
      <c r="BW212" s="134">
        <f>BW213</f>
        <v>2297463.32</v>
      </c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>
        <f>CO213</f>
        <v>1062536.6800000002</v>
      </c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4"/>
      <c r="DA212" s="134"/>
      <c r="DB212" s="134"/>
      <c r="DC212" s="134"/>
      <c r="DD212" s="134"/>
      <c r="DE212" s="134"/>
      <c r="DF212" s="107"/>
      <c r="DG212" s="16"/>
      <c r="DH212" s="16"/>
    </row>
    <row r="213" spans="1:110" s="23" customFormat="1" ht="68.25" customHeight="1">
      <c r="A213" s="118" t="s">
        <v>353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9"/>
      <c r="AC213" s="120"/>
      <c r="AD213" s="133"/>
      <c r="AE213" s="133"/>
      <c r="AF213" s="133"/>
      <c r="AG213" s="133"/>
      <c r="AH213" s="133"/>
      <c r="AI213" s="133" t="s">
        <v>469</v>
      </c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41">
        <f>AZ214</f>
        <v>3360000</v>
      </c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3"/>
      <c r="BW213" s="134">
        <f>BW214</f>
        <v>2297463.32</v>
      </c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>
        <f>CO214</f>
        <v>1062536.6800000002</v>
      </c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07"/>
    </row>
    <row r="214" spans="1:110" s="23" customFormat="1" ht="24" customHeight="1">
      <c r="A214" s="118" t="s">
        <v>267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9"/>
      <c r="AC214" s="131"/>
      <c r="AD214" s="149"/>
      <c r="AE214" s="149"/>
      <c r="AF214" s="149"/>
      <c r="AG214" s="149"/>
      <c r="AH214" s="144"/>
      <c r="AI214" s="148" t="s">
        <v>470</v>
      </c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4"/>
      <c r="AZ214" s="141">
        <f>AZ215</f>
        <v>3360000</v>
      </c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2"/>
      <c r="BU214" s="12"/>
      <c r="BV214" s="13"/>
      <c r="BW214" s="141">
        <f>BW215</f>
        <v>2297463.32</v>
      </c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3"/>
      <c r="CO214" s="141">
        <f>AZ214-BW214</f>
        <v>1062536.6800000002</v>
      </c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2"/>
      <c r="DF214" s="125"/>
    </row>
    <row r="215" spans="1:110" s="23" customFormat="1" ht="36" customHeight="1">
      <c r="A215" s="118" t="s">
        <v>268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9"/>
      <c r="AC215" s="131"/>
      <c r="AD215" s="149"/>
      <c r="AE215" s="149"/>
      <c r="AF215" s="149"/>
      <c r="AG215" s="149"/>
      <c r="AH215" s="144"/>
      <c r="AI215" s="148" t="s">
        <v>471</v>
      </c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4"/>
      <c r="AZ215" s="141">
        <v>3360000</v>
      </c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2"/>
      <c r="BU215" s="12"/>
      <c r="BV215" s="13"/>
      <c r="BW215" s="141">
        <v>2297463.32</v>
      </c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3"/>
      <c r="CO215" s="141">
        <f>AZ215-BW215</f>
        <v>1062536.6800000002</v>
      </c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25"/>
    </row>
    <row r="216" spans="1:112" s="23" customFormat="1" ht="90" customHeight="1">
      <c r="A216" s="129" t="s">
        <v>123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29"/>
      <c r="AC216" s="131"/>
      <c r="AD216" s="149"/>
      <c r="AE216" s="149"/>
      <c r="AF216" s="149"/>
      <c r="AG216" s="149"/>
      <c r="AH216" s="144"/>
      <c r="AI216" s="51"/>
      <c r="AJ216" s="149" t="s">
        <v>124</v>
      </c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4"/>
      <c r="AZ216" s="28"/>
      <c r="BA216" s="142">
        <f>BA217</f>
        <v>16100</v>
      </c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2"/>
      <c r="BQ216" s="12"/>
      <c r="BR216" s="12"/>
      <c r="BS216" s="12"/>
      <c r="BT216" s="12"/>
      <c r="BU216" s="12"/>
      <c r="BV216" s="13"/>
      <c r="BW216" s="28"/>
      <c r="BX216" s="142">
        <f>BW217</f>
        <v>0</v>
      </c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2"/>
      <c r="CN216" s="13"/>
      <c r="CO216" s="28"/>
      <c r="CP216" s="211">
        <f>BA216-BX216</f>
        <v>16100</v>
      </c>
      <c r="CQ216" s="211"/>
      <c r="CR216" s="211"/>
      <c r="CS216" s="211"/>
      <c r="CT216" s="211"/>
      <c r="CU216" s="211"/>
      <c r="CV216" s="211"/>
      <c r="CW216" s="211"/>
      <c r="CX216" s="211"/>
      <c r="CY216" s="211"/>
      <c r="CZ216" s="211"/>
      <c r="DA216" s="211"/>
      <c r="DB216" s="211"/>
      <c r="DC216" s="211"/>
      <c r="DD216" s="211"/>
      <c r="DE216" s="211"/>
      <c r="DF216" s="211"/>
      <c r="DG216" s="211"/>
      <c r="DH216" s="211"/>
    </row>
    <row r="217" spans="1:112" s="23" customFormat="1" ht="71.25" customHeight="1">
      <c r="A217" s="129" t="s">
        <v>125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29"/>
      <c r="AC217" s="131"/>
      <c r="AD217" s="149"/>
      <c r="AE217" s="149"/>
      <c r="AF217" s="149"/>
      <c r="AG217" s="149"/>
      <c r="AH217" s="144"/>
      <c r="AI217" s="51"/>
      <c r="AJ217" s="149" t="s">
        <v>126</v>
      </c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4"/>
      <c r="AZ217" s="28"/>
      <c r="BA217" s="142">
        <f>BA218</f>
        <v>16100</v>
      </c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2"/>
      <c r="BP217" s="12"/>
      <c r="BQ217" s="12"/>
      <c r="BR217" s="12"/>
      <c r="BS217" s="12"/>
      <c r="BT217" s="12"/>
      <c r="BU217" s="12"/>
      <c r="BV217" s="13"/>
      <c r="BW217" s="141">
        <f>BX218</f>
        <v>0</v>
      </c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2"/>
      <c r="CN217" s="13"/>
      <c r="CO217" s="28"/>
      <c r="CP217" s="142">
        <f>BA217-BW217</f>
        <v>16100</v>
      </c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</row>
    <row r="218" spans="1:112" s="23" customFormat="1" ht="27.75" customHeight="1">
      <c r="A218" s="129" t="s">
        <v>267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29"/>
      <c r="AC218" s="22"/>
      <c r="AD218" s="149"/>
      <c r="AE218" s="149"/>
      <c r="AF218" s="149"/>
      <c r="AG218" s="149"/>
      <c r="AH218" s="144"/>
      <c r="AI218" s="51"/>
      <c r="AJ218" s="149" t="s">
        <v>127</v>
      </c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4"/>
      <c r="AZ218" s="28"/>
      <c r="BA218" s="142">
        <f>BA219</f>
        <v>16100</v>
      </c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2"/>
      <c r="BP218" s="12"/>
      <c r="BQ218" s="12"/>
      <c r="BR218" s="12"/>
      <c r="BS218" s="12"/>
      <c r="BT218" s="12"/>
      <c r="BU218" s="12"/>
      <c r="BV218" s="13"/>
      <c r="BW218" s="28"/>
      <c r="BX218" s="142">
        <f>BX219</f>
        <v>0</v>
      </c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2"/>
      <c r="CN218" s="13"/>
      <c r="CO218" s="28"/>
      <c r="CP218" s="142">
        <f aca="true" t="shared" si="6" ref="CP218:CP226">BA218-BX218</f>
        <v>16100</v>
      </c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  <c r="DH218" s="142"/>
    </row>
    <row r="219" spans="1:112" s="23" customFormat="1" ht="35.25" customHeight="1">
      <c r="A219" s="129" t="s">
        <v>268</v>
      </c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29"/>
      <c r="AC219" s="22"/>
      <c r="AD219" s="149"/>
      <c r="AE219" s="149"/>
      <c r="AF219" s="149"/>
      <c r="AG219" s="149"/>
      <c r="AH219" s="144"/>
      <c r="AI219" s="51"/>
      <c r="AJ219" s="149" t="s">
        <v>128</v>
      </c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4"/>
      <c r="AZ219" s="28"/>
      <c r="BA219" s="142">
        <v>16100</v>
      </c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2"/>
      <c r="BQ219" s="12"/>
      <c r="BR219" s="12"/>
      <c r="BS219" s="12"/>
      <c r="BT219" s="12"/>
      <c r="BU219" s="12"/>
      <c r="BV219" s="13"/>
      <c r="BW219" s="28"/>
      <c r="BX219" s="142">
        <v>0</v>
      </c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2"/>
      <c r="CN219" s="13"/>
      <c r="CO219" s="28"/>
      <c r="CP219" s="142">
        <f t="shared" si="6"/>
        <v>16100</v>
      </c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</row>
    <row r="220" spans="1:112" s="23" customFormat="1" ht="126.75" customHeight="1">
      <c r="A220" s="129" t="s">
        <v>129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29"/>
      <c r="AC220" s="22"/>
      <c r="AD220" s="149"/>
      <c r="AE220" s="149"/>
      <c r="AF220" s="149"/>
      <c r="AG220" s="149"/>
      <c r="AH220" s="144"/>
      <c r="AI220" s="51"/>
      <c r="AJ220" s="149" t="s">
        <v>130</v>
      </c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4"/>
      <c r="AZ220" s="28"/>
      <c r="BA220" s="142">
        <f>BA221</f>
        <v>224000</v>
      </c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2"/>
      <c r="BP220" s="12"/>
      <c r="BQ220" s="12"/>
      <c r="BR220" s="12"/>
      <c r="BS220" s="12"/>
      <c r="BT220" s="12"/>
      <c r="BU220" s="12"/>
      <c r="BV220" s="13"/>
      <c r="BW220" s="28"/>
      <c r="BX220" s="142">
        <f>BX221</f>
        <v>0</v>
      </c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2"/>
      <c r="CN220" s="13"/>
      <c r="CO220" s="28"/>
      <c r="CP220" s="142">
        <f t="shared" si="6"/>
        <v>224000</v>
      </c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2"/>
      <c r="DF220" s="142"/>
      <c r="DG220" s="142"/>
      <c r="DH220" s="142"/>
    </row>
    <row r="221" spans="1:112" s="23" customFormat="1" ht="69" customHeight="1">
      <c r="A221" s="129" t="s">
        <v>131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29"/>
      <c r="AC221" s="22"/>
      <c r="AD221" s="149"/>
      <c r="AE221" s="149"/>
      <c r="AF221" s="149"/>
      <c r="AG221" s="149"/>
      <c r="AH221" s="144"/>
      <c r="AI221" s="51"/>
      <c r="AJ221" s="149" t="s">
        <v>132</v>
      </c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4"/>
      <c r="AZ221" s="28"/>
      <c r="BA221" s="142">
        <f>BA222</f>
        <v>224000</v>
      </c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2"/>
      <c r="BP221" s="12"/>
      <c r="BQ221" s="12"/>
      <c r="BR221" s="12"/>
      <c r="BS221" s="12"/>
      <c r="BT221" s="12"/>
      <c r="BU221" s="12"/>
      <c r="BV221" s="13"/>
      <c r="BW221" s="28"/>
      <c r="BX221" s="142">
        <f>BX222</f>
        <v>0</v>
      </c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2"/>
      <c r="CN221" s="13"/>
      <c r="CO221" s="28"/>
      <c r="CP221" s="211">
        <f t="shared" si="6"/>
        <v>224000</v>
      </c>
      <c r="CQ221" s="211"/>
      <c r="CR221" s="211"/>
      <c r="CS221" s="211"/>
      <c r="CT221" s="211"/>
      <c r="CU221" s="211"/>
      <c r="CV221" s="211"/>
      <c r="CW221" s="211"/>
      <c r="CX221" s="211"/>
      <c r="CY221" s="211"/>
      <c r="CZ221" s="211"/>
      <c r="DA221" s="211"/>
      <c r="DB221" s="211"/>
      <c r="DC221" s="211"/>
      <c r="DD221" s="211"/>
      <c r="DE221" s="211"/>
      <c r="DF221" s="211"/>
      <c r="DG221" s="211"/>
      <c r="DH221" s="211"/>
    </row>
    <row r="222" spans="1:112" s="23" customFormat="1" ht="24" customHeight="1">
      <c r="A222" s="129" t="s">
        <v>267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29"/>
      <c r="AC222" s="22"/>
      <c r="AD222" s="149"/>
      <c r="AE222" s="149"/>
      <c r="AF222" s="149"/>
      <c r="AG222" s="149"/>
      <c r="AH222" s="144"/>
      <c r="AI222" s="51"/>
      <c r="AJ222" s="149" t="s">
        <v>133</v>
      </c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4"/>
      <c r="AZ222" s="28"/>
      <c r="BA222" s="142">
        <f>BA223</f>
        <v>224000</v>
      </c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2"/>
      <c r="BP222" s="12"/>
      <c r="BQ222" s="12"/>
      <c r="BR222" s="12"/>
      <c r="BS222" s="12"/>
      <c r="BT222" s="12"/>
      <c r="BU222" s="12"/>
      <c r="BV222" s="13"/>
      <c r="BW222" s="28"/>
      <c r="BX222" s="142">
        <f>BX223</f>
        <v>0</v>
      </c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2"/>
      <c r="CN222" s="13"/>
      <c r="CO222" s="28"/>
      <c r="CP222" s="142">
        <f t="shared" si="6"/>
        <v>224000</v>
      </c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</row>
    <row r="223" spans="1:112" s="23" customFormat="1" ht="34.5" customHeight="1">
      <c r="A223" s="129" t="s">
        <v>268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29"/>
      <c r="AC223" s="22"/>
      <c r="AD223" s="149"/>
      <c r="AE223" s="149"/>
      <c r="AF223" s="149"/>
      <c r="AG223" s="149"/>
      <c r="AH223" s="144"/>
      <c r="AI223" s="51"/>
      <c r="AJ223" s="149" t="s">
        <v>134</v>
      </c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4"/>
      <c r="AZ223" s="28"/>
      <c r="BA223" s="142">
        <v>224000</v>
      </c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2"/>
      <c r="BP223" s="12"/>
      <c r="BQ223" s="12"/>
      <c r="BR223" s="12"/>
      <c r="BS223" s="12"/>
      <c r="BT223" s="12"/>
      <c r="BU223" s="12"/>
      <c r="BV223" s="13"/>
      <c r="BW223" s="28"/>
      <c r="BX223" s="142">
        <v>0</v>
      </c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3"/>
      <c r="CP223" s="211">
        <f t="shared" si="6"/>
        <v>224000</v>
      </c>
      <c r="CQ223" s="211"/>
      <c r="CR223" s="211"/>
      <c r="CS223" s="211"/>
      <c r="CT223" s="211"/>
      <c r="CU223" s="211"/>
      <c r="CV223" s="211"/>
      <c r="CW223" s="211"/>
      <c r="CX223" s="211"/>
      <c r="CY223" s="211"/>
      <c r="CZ223" s="211"/>
      <c r="DA223" s="211"/>
      <c r="DB223" s="211"/>
      <c r="DC223" s="211"/>
      <c r="DD223" s="211"/>
      <c r="DE223" s="211"/>
      <c r="DF223" s="211"/>
      <c r="DG223" s="211"/>
      <c r="DH223" s="211"/>
    </row>
    <row r="224" spans="1:112" s="23" customFormat="1" ht="114.75" customHeight="1">
      <c r="A224" s="129" t="s">
        <v>135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29"/>
      <c r="AC224" s="22"/>
      <c r="AD224" s="149"/>
      <c r="AE224" s="149"/>
      <c r="AF224" s="149"/>
      <c r="AG224" s="149"/>
      <c r="AH224" s="144"/>
      <c r="AI224" s="51"/>
      <c r="AJ224" s="149" t="s">
        <v>136</v>
      </c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4"/>
      <c r="AZ224" s="28"/>
      <c r="BA224" s="142">
        <f>BA225</f>
        <v>85000</v>
      </c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2"/>
      <c r="BP224" s="12"/>
      <c r="BQ224" s="12"/>
      <c r="BR224" s="12"/>
      <c r="BS224" s="12"/>
      <c r="BT224" s="12"/>
      <c r="BU224" s="12"/>
      <c r="BV224" s="13"/>
      <c r="BW224" s="28"/>
      <c r="BX224" s="142">
        <f>BX225</f>
        <v>85000</v>
      </c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3"/>
      <c r="CM224" s="12"/>
      <c r="CN224" s="12"/>
      <c r="CO224" s="12"/>
      <c r="CP224" s="142">
        <f t="shared" si="6"/>
        <v>0</v>
      </c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</row>
    <row r="225" spans="1:112" s="23" customFormat="1" ht="34.5" customHeight="1">
      <c r="A225" s="129" t="s">
        <v>137</v>
      </c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29"/>
      <c r="AC225" s="22"/>
      <c r="AD225" s="149"/>
      <c r="AE225" s="149"/>
      <c r="AF225" s="149"/>
      <c r="AG225" s="149"/>
      <c r="AH225" s="144"/>
      <c r="AI225" s="51"/>
      <c r="AJ225" s="149" t="s">
        <v>138</v>
      </c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4"/>
      <c r="AZ225" s="28"/>
      <c r="BA225" s="142">
        <f>BA226</f>
        <v>85000</v>
      </c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2"/>
      <c r="BP225" s="12"/>
      <c r="BQ225" s="12"/>
      <c r="BR225" s="12"/>
      <c r="BS225" s="12"/>
      <c r="BT225" s="12"/>
      <c r="BU225" s="12"/>
      <c r="BV225" s="13"/>
      <c r="BW225" s="28"/>
      <c r="BX225" s="142">
        <f>BX226</f>
        <v>85000</v>
      </c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3"/>
      <c r="CM225" s="12"/>
      <c r="CN225" s="12"/>
      <c r="CO225" s="12"/>
      <c r="CP225" s="142">
        <f t="shared" si="6"/>
        <v>0</v>
      </c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</row>
    <row r="226" spans="1:112" s="23" customFormat="1" ht="26.25" customHeight="1">
      <c r="A226" s="129" t="s">
        <v>233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29"/>
      <c r="AC226" s="131"/>
      <c r="AD226" s="149"/>
      <c r="AE226" s="149"/>
      <c r="AF226" s="149"/>
      <c r="AG226" s="149"/>
      <c r="AH226" s="144"/>
      <c r="AI226" s="51"/>
      <c r="AJ226" s="149" t="s">
        <v>139</v>
      </c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4"/>
      <c r="AZ226" s="28"/>
      <c r="BA226" s="142">
        <v>85000</v>
      </c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2"/>
      <c r="BP226" s="12"/>
      <c r="BQ226" s="12"/>
      <c r="BR226" s="12"/>
      <c r="BS226" s="12"/>
      <c r="BT226" s="12"/>
      <c r="BU226" s="12"/>
      <c r="BV226" s="13"/>
      <c r="BW226" s="28"/>
      <c r="BX226" s="141">
        <v>85000</v>
      </c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3"/>
      <c r="CM226" s="12"/>
      <c r="CN226" s="12"/>
      <c r="CO226" s="12"/>
      <c r="CP226" s="142">
        <f t="shared" si="6"/>
        <v>0</v>
      </c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</row>
    <row r="227" spans="1:110" s="23" customFormat="1" ht="17.25" customHeight="1">
      <c r="A227" s="121" t="s">
        <v>354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2"/>
      <c r="AC227" s="203"/>
      <c r="AD227" s="132"/>
      <c r="AE227" s="132"/>
      <c r="AF227" s="132"/>
      <c r="AG227" s="132"/>
      <c r="AH227" s="132"/>
      <c r="AI227" s="132" t="s">
        <v>326</v>
      </c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04">
        <f aca="true" t="shared" si="7" ref="AZ227:AZ232">AZ228</f>
        <v>174800</v>
      </c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9"/>
      <c r="BW227" s="101">
        <f aca="true" t="shared" si="8" ref="BW227:BW233">BW228</f>
        <v>121449.73</v>
      </c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>
        <f>AZ227-BW227</f>
        <v>53350.270000000004</v>
      </c>
      <c r="CP227" s="285"/>
      <c r="CQ227" s="285"/>
      <c r="CR227" s="285"/>
      <c r="CS227" s="285"/>
      <c r="CT227" s="285"/>
      <c r="CU227" s="285"/>
      <c r="CV227" s="285"/>
      <c r="CW227" s="285"/>
      <c r="CX227" s="285"/>
      <c r="CY227" s="285"/>
      <c r="CZ227" s="285"/>
      <c r="DA227" s="285"/>
      <c r="DB227" s="285"/>
      <c r="DC227" s="285"/>
      <c r="DD227" s="285"/>
      <c r="DE227" s="285"/>
      <c r="DF227" s="286"/>
    </row>
    <row r="228" spans="1:112" ht="15" customHeight="1">
      <c r="A228" s="118" t="s">
        <v>355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9"/>
      <c r="AC228" s="120"/>
      <c r="AD228" s="133"/>
      <c r="AE228" s="133"/>
      <c r="AF228" s="133"/>
      <c r="AG228" s="133"/>
      <c r="AH228" s="133"/>
      <c r="AI228" s="133" t="s">
        <v>327</v>
      </c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41">
        <f t="shared" si="7"/>
        <v>174800</v>
      </c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3"/>
      <c r="BW228" s="134">
        <f t="shared" si="8"/>
        <v>121449.73</v>
      </c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>
        <f>CO230</f>
        <v>53350.270000000004</v>
      </c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  <c r="DB228" s="134"/>
      <c r="DC228" s="134"/>
      <c r="DD228" s="134"/>
      <c r="DE228" s="134"/>
      <c r="DF228" s="107"/>
      <c r="DG228" s="23"/>
      <c r="DH228" s="23"/>
    </row>
    <row r="229" spans="1:112" ht="13.5" customHeight="1">
      <c r="A229" s="118" t="s">
        <v>356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9"/>
      <c r="AC229" s="120"/>
      <c r="AD229" s="133"/>
      <c r="AE229" s="133"/>
      <c r="AF229" s="133"/>
      <c r="AG229" s="133"/>
      <c r="AH229" s="133"/>
      <c r="AI229" s="133" t="s">
        <v>472</v>
      </c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41">
        <f t="shared" si="7"/>
        <v>174800</v>
      </c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3"/>
      <c r="BW229" s="134">
        <f t="shared" si="8"/>
        <v>121449.73</v>
      </c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>
        <f>CO230</f>
        <v>53350.270000000004</v>
      </c>
      <c r="CP229" s="134"/>
      <c r="CQ229" s="134"/>
      <c r="CR229" s="134"/>
      <c r="CS229" s="134"/>
      <c r="CT229" s="134"/>
      <c r="CU229" s="134"/>
      <c r="CV229" s="134"/>
      <c r="CW229" s="134"/>
      <c r="CX229" s="134"/>
      <c r="CY229" s="134"/>
      <c r="CZ229" s="134"/>
      <c r="DA229" s="134"/>
      <c r="DB229" s="134"/>
      <c r="DC229" s="134"/>
      <c r="DD229" s="134"/>
      <c r="DE229" s="134"/>
      <c r="DF229" s="107"/>
      <c r="DG229" s="23"/>
      <c r="DH229" s="23"/>
    </row>
    <row r="230" spans="1:112" s="23" customFormat="1" ht="25.5" customHeight="1">
      <c r="A230" s="118" t="s">
        <v>357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9"/>
      <c r="AC230" s="120"/>
      <c r="AD230" s="133"/>
      <c r="AE230" s="133"/>
      <c r="AF230" s="133"/>
      <c r="AG230" s="133"/>
      <c r="AH230" s="133"/>
      <c r="AI230" s="133" t="s">
        <v>473</v>
      </c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41">
        <f t="shared" si="7"/>
        <v>174800</v>
      </c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3"/>
      <c r="BW230" s="134">
        <f t="shared" si="8"/>
        <v>121449.73</v>
      </c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>
        <f>CO231</f>
        <v>53350.270000000004</v>
      </c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4"/>
      <c r="DE230" s="134"/>
      <c r="DF230" s="107"/>
      <c r="DG230" s="16"/>
      <c r="DH230" s="16"/>
    </row>
    <row r="231" spans="1:112" s="23" customFormat="1" ht="102" customHeight="1">
      <c r="A231" s="118" t="s">
        <v>157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9"/>
      <c r="AC231" s="120"/>
      <c r="AD231" s="133"/>
      <c r="AE231" s="133"/>
      <c r="AF231" s="133"/>
      <c r="AG231" s="133"/>
      <c r="AH231" s="133"/>
      <c r="AI231" s="133" t="s">
        <v>19</v>
      </c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41">
        <f t="shared" si="7"/>
        <v>174800</v>
      </c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3"/>
      <c r="BW231" s="134">
        <f t="shared" si="8"/>
        <v>121449.73</v>
      </c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>
        <f>CO232</f>
        <v>53350.270000000004</v>
      </c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07"/>
      <c r="DG231" s="16"/>
      <c r="DH231" s="16"/>
    </row>
    <row r="232" spans="1:110" s="23" customFormat="1" ht="33" customHeight="1">
      <c r="A232" s="118" t="s">
        <v>358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9"/>
      <c r="AC232" s="120"/>
      <c r="AD232" s="133"/>
      <c r="AE232" s="133"/>
      <c r="AF232" s="133"/>
      <c r="AG232" s="133"/>
      <c r="AH232" s="133"/>
      <c r="AI232" s="133" t="s">
        <v>18</v>
      </c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41">
        <f t="shared" si="7"/>
        <v>174800</v>
      </c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3"/>
      <c r="BW232" s="134">
        <f t="shared" si="8"/>
        <v>121449.73</v>
      </c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>
        <f>CO233</f>
        <v>53350.270000000004</v>
      </c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4"/>
      <c r="DA232" s="134"/>
      <c r="DB232" s="134"/>
      <c r="DC232" s="134"/>
      <c r="DD232" s="134"/>
      <c r="DE232" s="134"/>
      <c r="DF232" s="107"/>
    </row>
    <row r="233" spans="1:110" s="23" customFormat="1" ht="14.25" customHeight="1">
      <c r="A233" s="118" t="s">
        <v>269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9"/>
      <c r="AC233" s="131"/>
      <c r="AD233" s="149"/>
      <c r="AE233" s="149"/>
      <c r="AF233" s="149"/>
      <c r="AG233" s="149"/>
      <c r="AH233" s="144"/>
      <c r="AI233" s="148" t="s">
        <v>17</v>
      </c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4"/>
      <c r="AZ233" s="141">
        <f>BA234</f>
        <v>174800</v>
      </c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15"/>
      <c r="BU233" s="15"/>
      <c r="BV233" s="30"/>
      <c r="BW233" s="141">
        <f t="shared" si="8"/>
        <v>121449.73</v>
      </c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9"/>
      <c r="CO233" s="141">
        <f>AZ233-BW233</f>
        <v>53350.270000000004</v>
      </c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25"/>
    </row>
    <row r="234" spans="1:110" s="23" customFormat="1" ht="33" customHeight="1">
      <c r="A234" s="129" t="s">
        <v>270</v>
      </c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29"/>
      <c r="AC234" s="22"/>
      <c r="AD234" s="149"/>
      <c r="AE234" s="149"/>
      <c r="AF234" s="149"/>
      <c r="AG234" s="149"/>
      <c r="AH234" s="144"/>
      <c r="AI234" s="148" t="s">
        <v>73</v>
      </c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4"/>
      <c r="AZ234" s="28"/>
      <c r="BA234" s="142">
        <v>174800</v>
      </c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5"/>
      <c r="BP234" s="15"/>
      <c r="BQ234" s="15"/>
      <c r="BR234" s="15"/>
      <c r="BS234" s="15"/>
      <c r="BT234" s="15"/>
      <c r="BU234" s="15"/>
      <c r="BV234" s="30"/>
      <c r="BW234" s="141">
        <v>121449.73</v>
      </c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5"/>
      <c r="CN234" s="30"/>
      <c r="CO234" s="28"/>
      <c r="CP234" s="142">
        <f>BA234-BW234</f>
        <v>53350.270000000004</v>
      </c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2"/>
      <c r="DF234" s="24"/>
    </row>
    <row r="235" spans="1:112" ht="15.75" customHeight="1">
      <c r="A235" s="121" t="s">
        <v>359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2"/>
      <c r="AC235" s="203"/>
      <c r="AD235" s="132"/>
      <c r="AE235" s="132"/>
      <c r="AF235" s="132"/>
      <c r="AG235" s="132"/>
      <c r="AH235" s="132"/>
      <c r="AI235" s="132" t="s">
        <v>328</v>
      </c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04">
        <f>AZ236</f>
        <v>60400</v>
      </c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9"/>
      <c r="BW235" s="101">
        <f>BW236</f>
        <v>57049.55</v>
      </c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>
        <f>CO236</f>
        <v>3350.449999999997</v>
      </c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8"/>
      <c r="DG235" s="23"/>
      <c r="DH235" s="23"/>
    </row>
    <row r="236" spans="1:112" ht="13.5" customHeight="1">
      <c r="A236" s="118" t="s">
        <v>360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9"/>
      <c r="AC236" s="120"/>
      <c r="AD236" s="133"/>
      <c r="AE236" s="133"/>
      <c r="AF236" s="133"/>
      <c r="AG236" s="133"/>
      <c r="AH236" s="133"/>
      <c r="AI236" s="133" t="s">
        <v>329</v>
      </c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41">
        <f>AZ237</f>
        <v>60400</v>
      </c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3"/>
      <c r="BW236" s="134">
        <f>BW237</f>
        <v>57049.55</v>
      </c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>
        <f>AZ236-BW236</f>
        <v>3350.449999999997</v>
      </c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  <c r="DB236" s="134"/>
      <c r="DC236" s="134"/>
      <c r="DD236" s="134"/>
      <c r="DE236" s="134"/>
      <c r="DF236" s="107"/>
      <c r="DG236" s="23"/>
      <c r="DH236" s="23"/>
    </row>
    <row r="237" spans="1:111" ht="124.5" customHeight="1">
      <c r="A237" s="118" t="s">
        <v>41</v>
      </c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9"/>
      <c r="AC237" s="120"/>
      <c r="AD237" s="133"/>
      <c r="AE237" s="133"/>
      <c r="AF237" s="133"/>
      <c r="AG237" s="133"/>
      <c r="AH237" s="133"/>
      <c r="AI237" s="133" t="s">
        <v>158</v>
      </c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41">
        <f>AZ238</f>
        <v>60400</v>
      </c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3"/>
      <c r="BW237" s="134">
        <f>BW238</f>
        <v>57049.55</v>
      </c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>
        <f>CO238</f>
        <v>3350.449999999997</v>
      </c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  <c r="DB237" s="134"/>
      <c r="DC237" s="134"/>
      <c r="DD237" s="134"/>
      <c r="DE237" s="134"/>
      <c r="DF237" s="107"/>
      <c r="DG237" s="33"/>
    </row>
    <row r="238" spans="1:111" ht="33" customHeight="1">
      <c r="A238" s="118" t="s">
        <v>338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9"/>
      <c r="AC238" s="120"/>
      <c r="AD238" s="133"/>
      <c r="AE238" s="133"/>
      <c r="AF238" s="133"/>
      <c r="AG238" s="133"/>
      <c r="AH238" s="133"/>
      <c r="AI238" s="133" t="s">
        <v>474</v>
      </c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41">
        <f>AZ239+BA240</f>
        <v>60400</v>
      </c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3"/>
      <c r="BW238" s="134">
        <f>BW239+BX240</f>
        <v>57049.55</v>
      </c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>
        <f>AZ238-BW238</f>
        <v>3350.449999999997</v>
      </c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07"/>
      <c r="DG238" s="33"/>
    </row>
    <row r="239" spans="1:111" ht="15" customHeight="1">
      <c r="A239" s="118" t="s">
        <v>231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9"/>
      <c r="AC239" s="131"/>
      <c r="AD239" s="149"/>
      <c r="AE239" s="149"/>
      <c r="AF239" s="149"/>
      <c r="AG239" s="149"/>
      <c r="AH239" s="144"/>
      <c r="AI239" s="148" t="s">
        <v>475</v>
      </c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4"/>
      <c r="AZ239" s="141">
        <v>15000</v>
      </c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3"/>
      <c r="BW239" s="141">
        <v>12800</v>
      </c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3"/>
      <c r="CO239" s="141">
        <f>AZ239-BW239</f>
        <v>2200</v>
      </c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25"/>
      <c r="DG239" s="33"/>
    </row>
    <row r="240" spans="1:112" ht="15" customHeight="1">
      <c r="A240" s="228" t="s">
        <v>232</v>
      </c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9"/>
      <c r="AC240" s="22"/>
      <c r="AD240" s="148"/>
      <c r="AE240" s="149"/>
      <c r="AF240" s="149"/>
      <c r="AG240" s="149"/>
      <c r="AH240" s="149"/>
      <c r="AI240" s="144"/>
      <c r="AJ240" s="148" t="s">
        <v>476</v>
      </c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4"/>
      <c r="AZ240" s="28"/>
      <c r="BA240" s="142">
        <f>AZ241+AZ242</f>
        <v>45400</v>
      </c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2"/>
      <c r="BP240" s="12"/>
      <c r="BQ240" s="12"/>
      <c r="BR240" s="12"/>
      <c r="BS240" s="12"/>
      <c r="BT240" s="12"/>
      <c r="BU240" s="12"/>
      <c r="BV240" s="13"/>
      <c r="BW240" s="28"/>
      <c r="BX240" s="142">
        <f>BW241+BW242</f>
        <v>44249.55</v>
      </c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2"/>
      <c r="CN240" s="13"/>
      <c r="CO240" s="28"/>
      <c r="CP240" s="95">
        <f>BA240-BX240</f>
        <v>1150.449999999997</v>
      </c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</row>
    <row r="241" spans="1:110" ht="21.75" customHeight="1">
      <c r="A241" s="118" t="s">
        <v>233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9"/>
      <c r="AC241" s="131"/>
      <c r="AD241" s="149"/>
      <c r="AE241" s="149"/>
      <c r="AF241" s="149"/>
      <c r="AG241" s="149"/>
      <c r="AH241" s="144"/>
      <c r="AI241" s="148" t="s">
        <v>159</v>
      </c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4"/>
      <c r="AZ241" s="141">
        <v>41000</v>
      </c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3"/>
      <c r="BW241" s="141">
        <v>40950</v>
      </c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3"/>
      <c r="CO241" s="141">
        <f>AZ241-BW241</f>
        <v>50</v>
      </c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25"/>
    </row>
    <row r="242" spans="1:110" ht="23.25" customHeight="1">
      <c r="A242" s="118" t="s">
        <v>234</v>
      </c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9"/>
      <c r="AC242" s="131"/>
      <c r="AD242" s="149"/>
      <c r="AE242" s="149"/>
      <c r="AF242" s="149"/>
      <c r="AG242" s="149"/>
      <c r="AH242" s="144"/>
      <c r="AI242" s="148" t="s">
        <v>477</v>
      </c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4"/>
      <c r="AZ242" s="141">
        <v>4400</v>
      </c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3"/>
      <c r="BW242" s="141">
        <v>3299.55</v>
      </c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3"/>
      <c r="CO242" s="141">
        <f>AZ242-BW242</f>
        <v>1100.4499999999998</v>
      </c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25"/>
    </row>
    <row r="243" spans="1:110" ht="12">
      <c r="A243" s="265"/>
      <c r="B243" s="266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7"/>
      <c r="AC243" s="269"/>
      <c r="AD243" s="270"/>
      <c r="AE243" s="270"/>
      <c r="AF243" s="270"/>
      <c r="AG243" s="270"/>
      <c r="AH243" s="271"/>
      <c r="AI243" s="241"/>
      <c r="AJ243" s="241"/>
      <c r="AK243" s="241"/>
      <c r="AL243" s="241"/>
      <c r="AM243" s="241"/>
      <c r="AN243" s="241"/>
      <c r="AO243" s="241"/>
      <c r="AP243" s="241"/>
      <c r="AQ243" s="241"/>
      <c r="AR243" s="241"/>
      <c r="AS243" s="241"/>
      <c r="AT243" s="241"/>
      <c r="AU243" s="241"/>
      <c r="AV243" s="241"/>
      <c r="AW243" s="241"/>
      <c r="AX243" s="241"/>
      <c r="AY243" s="241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36"/>
      <c r="BU243" s="36"/>
      <c r="BV243" s="36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</row>
    <row r="244" spans="1:110" ht="12.75" thickBot="1">
      <c r="A244" s="251" t="s">
        <v>206</v>
      </c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64"/>
      <c r="AC244" s="268" t="s">
        <v>186</v>
      </c>
      <c r="AD244" s="214"/>
      <c r="AE244" s="214"/>
      <c r="AF244" s="214"/>
      <c r="AG244" s="214"/>
      <c r="AH244" s="214"/>
      <c r="AI244" s="239" t="s">
        <v>176</v>
      </c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94">
        <v>0</v>
      </c>
      <c r="BA244" s="242"/>
      <c r="BB244" s="242"/>
      <c r="BC244" s="242"/>
      <c r="BD244" s="242"/>
      <c r="BE244" s="242"/>
      <c r="BF244" s="242"/>
      <c r="BG244" s="242"/>
      <c r="BH244" s="242"/>
      <c r="BI244" s="242"/>
      <c r="BJ244" s="242"/>
      <c r="BK244" s="242"/>
      <c r="BL244" s="242"/>
      <c r="BM244" s="242"/>
      <c r="BN244" s="242"/>
      <c r="BO244" s="242"/>
      <c r="BP244" s="242"/>
      <c r="BQ244" s="242"/>
      <c r="BR244" s="242"/>
      <c r="BS244" s="242"/>
      <c r="BT244" s="242"/>
      <c r="BU244" s="242"/>
      <c r="BV244" s="243"/>
      <c r="BW244" s="246">
        <f>'стр.1'!BW12-'стр.2'!BW5</f>
        <v>455884.52999999933</v>
      </c>
      <c r="BX244" s="247"/>
      <c r="BY244" s="247"/>
      <c r="BZ244" s="247"/>
      <c r="CA244" s="247"/>
      <c r="CB244" s="247"/>
      <c r="CC244" s="247"/>
      <c r="CD244" s="247"/>
      <c r="CE244" s="247"/>
      <c r="CF244" s="247"/>
      <c r="CG244" s="247"/>
      <c r="CH244" s="247"/>
      <c r="CI244" s="247"/>
      <c r="CJ244" s="247"/>
      <c r="CK244" s="247"/>
      <c r="CL244" s="247"/>
      <c r="CM244" s="247"/>
      <c r="CN244" s="248"/>
      <c r="CO244" s="244">
        <f>AZ244-BW244</f>
        <v>-455884.52999999933</v>
      </c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37"/>
    </row>
    <row r="245" spans="1:92" ht="12.75" thickBo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9"/>
      <c r="AC245" s="40"/>
      <c r="AD245" s="41"/>
      <c r="AE245" s="41"/>
      <c r="AF245" s="41"/>
      <c r="AG245" s="41"/>
      <c r="AH245" s="41"/>
      <c r="AI245" s="42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2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2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</row>
  </sheetData>
  <sheetProtection/>
  <mergeCells count="1454">
    <mergeCell ref="CP80:DH80"/>
    <mergeCell ref="CP81:DH81"/>
    <mergeCell ref="A152:AA152"/>
    <mergeCell ref="A153:AA153"/>
    <mergeCell ref="AD152:AH152"/>
    <mergeCell ref="AC153:AH153"/>
    <mergeCell ref="AJ152:AY152"/>
    <mergeCell ref="AJ153:AY153"/>
    <mergeCell ref="BA152:BN152"/>
    <mergeCell ref="BA153:BN153"/>
    <mergeCell ref="BA80:BN80"/>
    <mergeCell ref="BA81:BO81"/>
    <mergeCell ref="BX79:CL79"/>
    <mergeCell ref="BX80:CL80"/>
    <mergeCell ref="BX81:CL81"/>
    <mergeCell ref="AC173:AH173"/>
    <mergeCell ref="CP207:DH207"/>
    <mergeCell ref="A203:AA203"/>
    <mergeCell ref="AD203:AH203"/>
    <mergeCell ref="AJ203:AY203"/>
    <mergeCell ref="BA203:BN203"/>
    <mergeCell ref="A204:AA204"/>
    <mergeCell ref="AD204:AH204"/>
    <mergeCell ref="AJ204:AY204"/>
    <mergeCell ref="BX207:CL207"/>
    <mergeCell ref="CO135:DD135"/>
    <mergeCell ref="CO133:DD133"/>
    <mergeCell ref="CP134:DH134"/>
    <mergeCell ref="AI174:AY174"/>
    <mergeCell ref="AI173:AY173"/>
    <mergeCell ref="CP138:DH138"/>
    <mergeCell ref="BW147:CN147"/>
    <mergeCell ref="CP150:DH150"/>
    <mergeCell ref="BW154:CN154"/>
    <mergeCell ref="BX152:CL152"/>
    <mergeCell ref="BX153:CL153"/>
    <mergeCell ref="CO152:DH152"/>
    <mergeCell ref="CP153:DH153"/>
    <mergeCell ref="CP148:DH148"/>
    <mergeCell ref="CP149:DH149"/>
    <mergeCell ref="AI177:AY177"/>
    <mergeCell ref="BW165:CN165"/>
    <mergeCell ref="AI134:AY134"/>
    <mergeCell ref="BX151:CL151"/>
    <mergeCell ref="BA137:BN137"/>
    <mergeCell ref="AZ140:BN140"/>
    <mergeCell ref="AZ141:BN141"/>
    <mergeCell ref="BX134:CL134"/>
    <mergeCell ref="AZ160:BN160"/>
    <mergeCell ref="BO159:CL159"/>
    <mergeCell ref="A37:AB37"/>
    <mergeCell ref="AJ86:AY86"/>
    <mergeCell ref="A83:AA83"/>
    <mergeCell ref="A84:AA84"/>
    <mergeCell ref="AJ83:AY83"/>
    <mergeCell ref="AD85:AH85"/>
    <mergeCell ref="A63:AA63"/>
    <mergeCell ref="AD80:AH80"/>
    <mergeCell ref="AD79:AH79"/>
    <mergeCell ref="AD81:AH81"/>
    <mergeCell ref="A45:AA45"/>
    <mergeCell ref="BW132:CN132"/>
    <mergeCell ref="BO135:CL135"/>
    <mergeCell ref="BO133:CL133"/>
    <mergeCell ref="BA134:BN134"/>
    <mergeCell ref="AZ135:BN135"/>
    <mergeCell ref="AJ79:AY79"/>
    <mergeCell ref="AJ80:AY80"/>
    <mergeCell ref="AJ81:AY81"/>
    <mergeCell ref="BA79:BO79"/>
    <mergeCell ref="AI42:AY42"/>
    <mergeCell ref="AI47:AY47"/>
    <mergeCell ref="AJ45:AY45"/>
    <mergeCell ref="AD54:AH54"/>
    <mergeCell ref="AD45:AH45"/>
    <mergeCell ref="AD46:AH46"/>
    <mergeCell ref="AC51:AH51"/>
    <mergeCell ref="AC47:AH47"/>
    <mergeCell ref="AC52:AH52"/>
    <mergeCell ref="AC53:AH53"/>
    <mergeCell ref="AD31:AH31"/>
    <mergeCell ref="AJ31:AY31"/>
    <mergeCell ref="A33:AB33"/>
    <mergeCell ref="A32:AB32"/>
    <mergeCell ref="AC32:AH32"/>
    <mergeCell ref="AC33:AH33"/>
    <mergeCell ref="CP206:DH206"/>
    <mergeCell ref="BX205:CL205"/>
    <mergeCell ref="BW196:CL196"/>
    <mergeCell ref="CP203:DH203"/>
    <mergeCell ref="CP205:DH205"/>
    <mergeCell ref="BX204:CL204"/>
    <mergeCell ref="CP204:DH204"/>
    <mergeCell ref="BX203:CL203"/>
    <mergeCell ref="BX206:CL206"/>
    <mergeCell ref="CO95:DF95"/>
    <mergeCell ref="CO201:DH201"/>
    <mergeCell ref="CP195:DH195"/>
    <mergeCell ref="CP197:DH197"/>
    <mergeCell ref="CP198:DH198"/>
    <mergeCell ref="CP124:DH124"/>
    <mergeCell ref="BX137:CO137"/>
    <mergeCell ref="BW136:CL136"/>
    <mergeCell ref="CP137:DH137"/>
    <mergeCell ref="CP136:DH136"/>
    <mergeCell ref="CP75:DH75"/>
    <mergeCell ref="CP89:DH89"/>
    <mergeCell ref="CP76:DH76"/>
    <mergeCell ref="CP77:DH77"/>
    <mergeCell ref="CP78:DH78"/>
    <mergeCell ref="CP84:DH84"/>
    <mergeCell ref="CP85:DH85"/>
    <mergeCell ref="CP86:DH86"/>
    <mergeCell ref="CP88:DH88"/>
    <mergeCell ref="CP79:DH79"/>
    <mergeCell ref="CP93:DH93"/>
    <mergeCell ref="CO82:DH82"/>
    <mergeCell ref="BX83:CO83"/>
    <mergeCell ref="CP83:DH83"/>
    <mergeCell ref="BX84:CL84"/>
    <mergeCell ref="BW91:CN91"/>
    <mergeCell ref="BX82:CL82"/>
    <mergeCell ref="BX93:CL93"/>
    <mergeCell ref="BX87:CL87"/>
    <mergeCell ref="CP87:DH87"/>
    <mergeCell ref="CO166:DF166"/>
    <mergeCell ref="CO154:DF154"/>
    <mergeCell ref="AI211:AY211"/>
    <mergeCell ref="AJ207:AY207"/>
    <mergeCell ref="BA187:BN187"/>
    <mergeCell ref="BX197:CL197"/>
    <mergeCell ref="BA198:BN198"/>
    <mergeCell ref="AJ195:AY195"/>
    <mergeCell ref="AJ190:AY190"/>
    <mergeCell ref="CO208:DH208"/>
    <mergeCell ref="CO167:DE167"/>
    <mergeCell ref="CP158:DH158"/>
    <mergeCell ref="CP151:DH151"/>
    <mergeCell ref="CP164:DH164"/>
    <mergeCell ref="CP157:DH157"/>
    <mergeCell ref="CP160:DH160"/>
    <mergeCell ref="CP159:DH159"/>
    <mergeCell ref="CO165:DF165"/>
    <mergeCell ref="CP162:DH162"/>
    <mergeCell ref="CP163:DH163"/>
    <mergeCell ref="A209:AB209"/>
    <mergeCell ref="AI209:AY209"/>
    <mergeCell ref="A202:AB202"/>
    <mergeCell ref="AC202:AH202"/>
    <mergeCell ref="AI202:AY202"/>
    <mergeCell ref="AC209:AH209"/>
    <mergeCell ref="A207:AB207"/>
    <mergeCell ref="AC207:AH207"/>
    <mergeCell ref="A206:AB206"/>
    <mergeCell ref="AC206:AH206"/>
    <mergeCell ref="AD196:AH196"/>
    <mergeCell ref="AI200:AY200"/>
    <mergeCell ref="AI205:AY205"/>
    <mergeCell ref="AC205:AH205"/>
    <mergeCell ref="AJ198:AY198"/>
    <mergeCell ref="AJ197:AY197"/>
    <mergeCell ref="AJ199:AY199"/>
    <mergeCell ref="BA186:BN186"/>
    <mergeCell ref="BX149:CO149"/>
    <mergeCell ref="BX185:CL185"/>
    <mergeCell ref="BX177:CL177"/>
    <mergeCell ref="BA164:BN164"/>
    <mergeCell ref="BX186:CL186"/>
    <mergeCell ref="BX150:CL150"/>
    <mergeCell ref="BX156:CL156"/>
    <mergeCell ref="BW164:CL164"/>
    <mergeCell ref="BA161:BN161"/>
    <mergeCell ref="BX187:CL187"/>
    <mergeCell ref="BA197:BN197"/>
    <mergeCell ref="AJ194:AY194"/>
    <mergeCell ref="BA192:BW192"/>
    <mergeCell ref="BA194:BW194"/>
    <mergeCell ref="BA190:BO190"/>
    <mergeCell ref="BA196:BN196"/>
    <mergeCell ref="BA191:BN191"/>
    <mergeCell ref="BA189:BN189"/>
    <mergeCell ref="BX190:CL190"/>
    <mergeCell ref="CP190:DH190"/>
    <mergeCell ref="CP191:DH191"/>
    <mergeCell ref="CP192:DH192"/>
    <mergeCell ref="BX210:CL210"/>
    <mergeCell ref="CP194:DH194"/>
    <mergeCell ref="BX198:CL198"/>
    <mergeCell ref="BW201:CN201"/>
    <mergeCell ref="CO200:DH200"/>
    <mergeCell ref="CP199:DH199"/>
    <mergeCell ref="CP196:DH196"/>
    <mergeCell ref="CO209:DH209"/>
    <mergeCell ref="CO202:DH202"/>
    <mergeCell ref="BW208:CN208"/>
    <mergeCell ref="AI236:AY236"/>
    <mergeCell ref="AI233:AY233"/>
    <mergeCell ref="AI234:AY234"/>
    <mergeCell ref="AZ233:BS233"/>
    <mergeCell ref="AI235:AY235"/>
    <mergeCell ref="CO232:DF232"/>
    <mergeCell ref="CO233:DF233"/>
    <mergeCell ref="CO229:DF229"/>
    <mergeCell ref="CP210:DH210"/>
    <mergeCell ref="CO230:DF230"/>
    <mergeCell ref="CO213:DF213"/>
    <mergeCell ref="CO214:DF214"/>
    <mergeCell ref="CO215:DF215"/>
    <mergeCell ref="CO227:DF227"/>
    <mergeCell ref="CO228:DF228"/>
    <mergeCell ref="CO212:DF212"/>
    <mergeCell ref="BX223:CO223"/>
    <mergeCell ref="CO231:DF231"/>
    <mergeCell ref="CP234:DD234"/>
    <mergeCell ref="CO236:DF236"/>
    <mergeCell ref="CO237:DF237"/>
    <mergeCell ref="CO235:DF235"/>
    <mergeCell ref="A210:AA210"/>
    <mergeCell ref="A212:AB212"/>
    <mergeCell ref="A215:AB215"/>
    <mergeCell ref="A234:AA234"/>
    <mergeCell ref="A233:AB233"/>
    <mergeCell ref="A232:AB232"/>
    <mergeCell ref="A228:AB228"/>
    <mergeCell ref="A213:AB213"/>
    <mergeCell ref="A214:AB214"/>
    <mergeCell ref="A211:AB211"/>
    <mergeCell ref="AI228:AY228"/>
    <mergeCell ref="AI227:AY227"/>
    <mergeCell ref="AC235:AH235"/>
    <mergeCell ref="AC227:AH227"/>
    <mergeCell ref="AC230:AH230"/>
    <mergeCell ref="AD234:AH234"/>
    <mergeCell ref="AC232:AH232"/>
    <mergeCell ref="AI230:AY230"/>
    <mergeCell ref="BA210:BN210"/>
    <mergeCell ref="AC212:AH212"/>
    <mergeCell ref="AD210:AH210"/>
    <mergeCell ref="AC211:AH211"/>
    <mergeCell ref="AI212:AY212"/>
    <mergeCell ref="AZ213:BV213"/>
    <mergeCell ref="AZ215:BS215"/>
    <mergeCell ref="AI213:AY213"/>
    <mergeCell ref="AI215:AY215"/>
    <mergeCell ref="AZ230:BV230"/>
    <mergeCell ref="AI229:AY229"/>
    <mergeCell ref="AI232:AY232"/>
    <mergeCell ref="AZ231:BV231"/>
    <mergeCell ref="AI231:AY231"/>
    <mergeCell ref="BA204:BN204"/>
    <mergeCell ref="AC229:AH229"/>
    <mergeCell ref="AI214:AY214"/>
    <mergeCell ref="AZ214:BS214"/>
    <mergeCell ref="AJ210:AY210"/>
    <mergeCell ref="AC208:AH208"/>
    <mergeCell ref="AI208:AY208"/>
    <mergeCell ref="AI206:AY206"/>
    <mergeCell ref="AZ227:BV227"/>
    <mergeCell ref="AC228:AH228"/>
    <mergeCell ref="BA84:BN84"/>
    <mergeCell ref="BA195:BN195"/>
    <mergeCell ref="BA158:BN158"/>
    <mergeCell ref="AC98:AH98"/>
    <mergeCell ref="AD102:AH102"/>
    <mergeCell ref="AC104:AH104"/>
    <mergeCell ref="AI107:AY107"/>
    <mergeCell ref="AD107:AH107"/>
    <mergeCell ref="AJ116:AY116"/>
    <mergeCell ref="BA115:BW115"/>
    <mergeCell ref="AZ42:BV42"/>
    <mergeCell ref="BA45:BN45"/>
    <mergeCell ref="BA46:BO46"/>
    <mergeCell ref="AZ70:BV70"/>
    <mergeCell ref="BA63:BO63"/>
    <mergeCell ref="AZ43:BV43"/>
    <mergeCell ref="AZ49:BV49"/>
    <mergeCell ref="AZ48:BV48"/>
    <mergeCell ref="AZ57:BV57"/>
    <mergeCell ref="BA62:BN62"/>
    <mergeCell ref="A67:AB67"/>
    <mergeCell ref="A77:AA77"/>
    <mergeCell ref="A62:AA62"/>
    <mergeCell ref="AC62:AH62"/>
    <mergeCell ref="A70:AB70"/>
    <mergeCell ref="A66:AB66"/>
    <mergeCell ref="AD66:AH66"/>
    <mergeCell ref="AC74:AH74"/>
    <mergeCell ref="A71:AB71"/>
    <mergeCell ref="A73:AB73"/>
    <mergeCell ref="A82:AA82"/>
    <mergeCell ref="A87:AA87"/>
    <mergeCell ref="AD82:AI82"/>
    <mergeCell ref="AC77:AH77"/>
    <mergeCell ref="A86:AA86"/>
    <mergeCell ref="AD86:AH86"/>
    <mergeCell ref="AD83:AH83"/>
    <mergeCell ref="A79:AA79"/>
    <mergeCell ref="A80:AA80"/>
    <mergeCell ref="A81:AA81"/>
    <mergeCell ref="AJ76:AY76"/>
    <mergeCell ref="BA75:BW75"/>
    <mergeCell ref="A72:AB72"/>
    <mergeCell ref="AC72:AH72"/>
    <mergeCell ref="A75:AA75"/>
    <mergeCell ref="AC75:AH75"/>
    <mergeCell ref="AI74:AY74"/>
    <mergeCell ref="A74:AB74"/>
    <mergeCell ref="AD76:AI76"/>
    <mergeCell ref="AJ75:AY75"/>
    <mergeCell ref="A89:AA89"/>
    <mergeCell ref="AC89:AH89"/>
    <mergeCell ref="AJ89:AY89"/>
    <mergeCell ref="A76:AA76"/>
    <mergeCell ref="A78:AA78"/>
    <mergeCell ref="A85:AA85"/>
    <mergeCell ref="A88:AA88"/>
    <mergeCell ref="AD87:AH87"/>
    <mergeCell ref="AC84:AH84"/>
    <mergeCell ref="AD88:AI88"/>
    <mergeCell ref="A101:AB101"/>
    <mergeCell ref="AC99:AH99"/>
    <mergeCell ref="AC100:AH100"/>
    <mergeCell ref="A97:AB97"/>
    <mergeCell ref="A100:AB100"/>
    <mergeCell ref="AC101:AH101"/>
    <mergeCell ref="AC97:AH97"/>
    <mergeCell ref="A98:AB98"/>
    <mergeCell ref="A99:AB99"/>
    <mergeCell ref="AI50:AY50"/>
    <mergeCell ref="AI52:AY52"/>
    <mergeCell ref="AI51:AY51"/>
    <mergeCell ref="AI49:AY49"/>
    <mergeCell ref="AC48:AH48"/>
    <mergeCell ref="AI48:AY48"/>
    <mergeCell ref="AC49:AH49"/>
    <mergeCell ref="AZ41:BV41"/>
    <mergeCell ref="AC44:AH44"/>
    <mergeCell ref="AC42:AH42"/>
    <mergeCell ref="AZ47:BV47"/>
    <mergeCell ref="AZ44:BV44"/>
    <mergeCell ref="AJ46:AY46"/>
    <mergeCell ref="AI44:AY44"/>
    <mergeCell ref="AI40:AY40"/>
    <mergeCell ref="AI39:AY39"/>
    <mergeCell ref="AI41:AY41"/>
    <mergeCell ref="AZ25:BV25"/>
    <mergeCell ref="AI30:AY30"/>
    <mergeCell ref="AI33:AY33"/>
    <mergeCell ref="AI27:AY27"/>
    <mergeCell ref="AI32:AY32"/>
    <mergeCell ref="AI29:AY29"/>
    <mergeCell ref="AI28:AY28"/>
    <mergeCell ref="BW37:CN37"/>
    <mergeCell ref="AZ38:BV38"/>
    <mergeCell ref="AZ37:BV37"/>
    <mergeCell ref="A218:AA218"/>
    <mergeCell ref="AC217:AH217"/>
    <mergeCell ref="AD218:AH218"/>
    <mergeCell ref="AJ217:AY217"/>
    <mergeCell ref="AJ218:AY218"/>
    <mergeCell ref="BA217:BN217"/>
    <mergeCell ref="BA218:BN218"/>
    <mergeCell ref="BW25:CN25"/>
    <mergeCell ref="BW34:CN34"/>
    <mergeCell ref="AZ33:BV33"/>
    <mergeCell ref="BW35:CN35"/>
    <mergeCell ref="AZ34:BV34"/>
    <mergeCell ref="AZ32:BV32"/>
    <mergeCell ref="AZ30:BV30"/>
    <mergeCell ref="AZ29:BV29"/>
    <mergeCell ref="BA31:BN31"/>
    <mergeCell ref="BW30:CN30"/>
    <mergeCell ref="AZ22:BV22"/>
    <mergeCell ref="CO21:DF21"/>
    <mergeCell ref="CO18:DF18"/>
    <mergeCell ref="BA19:BN19"/>
    <mergeCell ref="AZ21:BV21"/>
    <mergeCell ref="AZ20:BV20"/>
    <mergeCell ref="BW18:CN18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I17:AY17"/>
    <mergeCell ref="AI15:AY15"/>
    <mergeCell ref="AI11:AY11"/>
    <mergeCell ref="AI16:AY16"/>
    <mergeCell ref="AI14:AY14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6:AB6"/>
    <mergeCell ref="A12:AB12"/>
    <mergeCell ref="A9:AB9"/>
    <mergeCell ref="A10:AB10"/>
    <mergeCell ref="A11:AB11"/>
    <mergeCell ref="A8:AB8"/>
    <mergeCell ref="AC21:AH21"/>
    <mergeCell ref="AC9:AH9"/>
    <mergeCell ref="A14:AB14"/>
    <mergeCell ref="AC14:AH14"/>
    <mergeCell ref="AC13:AH13"/>
    <mergeCell ref="AC12:AH12"/>
    <mergeCell ref="AC11:AH11"/>
    <mergeCell ref="AC10:AH10"/>
    <mergeCell ref="A20:AB20"/>
    <mergeCell ref="A18:AB18"/>
    <mergeCell ref="AC18:AH18"/>
    <mergeCell ref="A19:AA19"/>
    <mergeCell ref="AC20:AH20"/>
    <mergeCell ref="A15:AB15"/>
    <mergeCell ref="AC15:AH15"/>
    <mergeCell ref="A13:AB13"/>
    <mergeCell ref="AI23:AY23"/>
    <mergeCell ref="AI18:AY18"/>
    <mergeCell ref="A22:AB22"/>
    <mergeCell ref="A21:AB21"/>
    <mergeCell ref="AC22:AH22"/>
    <mergeCell ref="A23:AB23"/>
    <mergeCell ref="AC23:AH23"/>
    <mergeCell ref="AI21:AY21"/>
    <mergeCell ref="AI20:AY20"/>
    <mergeCell ref="AI22:AY22"/>
    <mergeCell ref="AI26:AY26"/>
    <mergeCell ref="AI25:AY25"/>
    <mergeCell ref="A25:AB25"/>
    <mergeCell ref="AI24:AY24"/>
    <mergeCell ref="A27:AB27"/>
    <mergeCell ref="AC24:AH24"/>
    <mergeCell ref="AC27:AH27"/>
    <mergeCell ref="AC26:AH26"/>
    <mergeCell ref="A26:AB26"/>
    <mergeCell ref="A24:AB24"/>
    <mergeCell ref="AC25:AH25"/>
    <mergeCell ref="AC28:AH28"/>
    <mergeCell ref="A28:AB28"/>
    <mergeCell ref="A29:AB29"/>
    <mergeCell ref="A30:AB30"/>
    <mergeCell ref="AC29:AH29"/>
    <mergeCell ref="A43:AB43"/>
    <mergeCell ref="A41:AB41"/>
    <mergeCell ref="A42:AB42"/>
    <mergeCell ref="AC30:AH30"/>
    <mergeCell ref="AC39:AH39"/>
    <mergeCell ref="AC40:AH40"/>
    <mergeCell ref="AC41:AH41"/>
    <mergeCell ref="A38:AB38"/>
    <mergeCell ref="A39:AB39"/>
    <mergeCell ref="A31:AA31"/>
    <mergeCell ref="A52:AB52"/>
    <mergeCell ref="A54:AA54"/>
    <mergeCell ref="A40:AB40"/>
    <mergeCell ref="A51:AB51"/>
    <mergeCell ref="A47:AB47"/>
    <mergeCell ref="A50:AB50"/>
    <mergeCell ref="A48:AB48"/>
    <mergeCell ref="A46:AA46"/>
    <mergeCell ref="A49:AB49"/>
    <mergeCell ref="A44:AB44"/>
    <mergeCell ref="A65:AB65"/>
    <mergeCell ref="AJ64:AY64"/>
    <mergeCell ref="AC65:AH65"/>
    <mergeCell ref="A53:AB53"/>
    <mergeCell ref="AI53:AY53"/>
    <mergeCell ref="AD63:AH63"/>
    <mergeCell ref="AJ63:AY63"/>
    <mergeCell ref="A64:AB64"/>
    <mergeCell ref="A60:AA60"/>
    <mergeCell ref="A61:AA61"/>
    <mergeCell ref="A56:AA56"/>
    <mergeCell ref="A59:AA59"/>
    <mergeCell ref="A58:AA58"/>
    <mergeCell ref="A57:AB57"/>
    <mergeCell ref="AJ62:AY62"/>
    <mergeCell ref="AJ61:AY61"/>
    <mergeCell ref="AI57:AY57"/>
    <mergeCell ref="AJ65:AY65"/>
    <mergeCell ref="AJ58:AY58"/>
    <mergeCell ref="AJ59:AY59"/>
    <mergeCell ref="AJ60:AY60"/>
    <mergeCell ref="AC73:AH73"/>
    <mergeCell ref="AD59:AH59"/>
    <mergeCell ref="AC71:AH71"/>
    <mergeCell ref="AC69:AH69"/>
    <mergeCell ref="AC64:AI64"/>
    <mergeCell ref="AC70:AH70"/>
    <mergeCell ref="AI68:AY68"/>
    <mergeCell ref="AI69:AY69"/>
    <mergeCell ref="AD60:AH60"/>
    <mergeCell ref="AD61:AH61"/>
    <mergeCell ref="AC96:AH96"/>
    <mergeCell ref="AC95:AH95"/>
    <mergeCell ref="AI96:AY96"/>
    <mergeCell ref="AB93:AH93"/>
    <mergeCell ref="AC94:AH94"/>
    <mergeCell ref="AI94:AY94"/>
    <mergeCell ref="A96:AB96"/>
    <mergeCell ref="A95:AB95"/>
    <mergeCell ref="A94:AB94"/>
    <mergeCell ref="A91:AB91"/>
    <mergeCell ref="A93:AA93"/>
    <mergeCell ref="AI73:AY73"/>
    <mergeCell ref="A92:AA92"/>
    <mergeCell ref="AI90:AY90"/>
    <mergeCell ref="AC91:AH91"/>
    <mergeCell ref="A90:AB90"/>
    <mergeCell ref="AD92:AH92"/>
    <mergeCell ref="AI92:AY92"/>
    <mergeCell ref="AD78:AH78"/>
    <mergeCell ref="AC90:AH90"/>
    <mergeCell ref="AJ78:AY78"/>
    <mergeCell ref="AJ77:AY77"/>
    <mergeCell ref="AJ87:AY87"/>
    <mergeCell ref="AJ88:AY88"/>
    <mergeCell ref="AJ84:AY84"/>
    <mergeCell ref="AJ82:AY82"/>
    <mergeCell ref="AJ85:AY85"/>
    <mergeCell ref="AC118:AH118"/>
    <mergeCell ref="AC103:AH103"/>
    <mergeCell ref="A119:AB119"/>
    <mergeCell ref="AI104:AY104"/>
    <mergeCell ref="AD119:AH119"/>
    <mergeCell ref="AI119:AY119"/>
    <mergeCell ref="A118:AB118"/>
    <mergeCell ref="A116:AA116"/>
    <mergeCell ref="A107:AB107"/>
    <mergeCell ref="AI105:AY105"/>
    <mergeCell ref="BW122:CN122"/>
    <mergeCell ref="BW121:CN121"/>
    <mergeCell ref="AZ122:BV122"/>
    <mergeCell ref="A104:AB104"/>
    <mergeCell ref="AI120:AY120"/>
    <mergeCell ref="A120:AB120"/>
    <mergeCell ref="AD108:AH108"/>
    <mergeCell ref="AJ108:AY108"/>
    <mergeCell ref="AJ109:AY109"/>
    <mergeCell ref="AC110:AH110"/>
    <mergeCell ref="BW123:CN123"/>
    <mergeCell ref="CO132:DF132"/>
    <mergeCell ref="AZ126:BN126"/>
    <mergeCell ref="CO131:DF131"/>
    <mergeCell ref="CP128:DH128"/>
    <mergeCell ref="CP129:DH129"/>
    <mergeCell ref="CO125:DF125"/>
    <mergeCell ref="BW125:CN125"/>
    <mergeCell ref="BA129:BN129"/>
    <mergeCell ref="BA130:BN130"/>
    <mergeCell ref="CO116:DD116"/>
    <mergeCell ref="BO119:CL119"/>
    <mergeCell ref="BW118:CN118"/>
    <mergeCell ref="AZ118:BV118"/>
    <mergeCell ref="CO118:DF118"/>
    <mergeCell ref="CO119:DD119"/>
    <mergeCell ref="AZ119:BN119"/>
    <mergeCell ref="BX116:CL116"/>
    <mergeCell ref="CO117:DF117"/>
    <mergeCell ref="BW117:CN117"/>
    <mergeCell ref="AD111:AH111"/>
    <mergeCell ref="AD113:AH113"/>
    <mergeCell ref="AD112:AH112"/>
    <mergeCell ref="BA113:BN113"/>
    <mergeCell ref="AJ115:AY115"/>
    <mergeCell ref="BA112:BN112"/>
    <mergeCell ref="BX111:CL111"/>
    <mergeCell ref="BA116:BN116"/>
    <mergeCell ref="AJ113:AY113"/>
    <mergeCell ref="BX114:CL114"/>
    <mergeCell ref="BX115:CL115"/>
    <mergeCell ref="BX113:CL113"/>
    <mergeCell ref="BX112:CL112"/>
    <mergeCell ref="BX102:CL102"/>
    <mergeCell ref="BW101:CN101"/>
    <mergeCell ref="BW97:CN97"/>
    <mergeCell ref="AZ120:BN120"/>
    <mergeCell ref="AZ111:BO111"/>
    <mergeCell ref="BA114:BO114"/>
    <mergeCell ref="AZ117:BV117"/>
    <mergeCell ref="BW99:CN99"/>
    <mergeCell ref="BW100:CN100"/>
    <mergeCell ref="BW98:CN98"/>
    <mergeCell ref="BX157:CL157"/>
    <mergeCell ref="BX160:CL160"/>
    <mergeCell ref="BA157:BN157"/>
    <mergeCell ref="BX158:CL158"/>
    <mergeCell ref="AZ159:BN159"/>
    <mergeCell ref="CP114:DH114"/>
    <mergeCell ref="CP115:DH115"/>
    <mergeCell ref="CO127:DD127"/>
    <mergeCell ref="BO120:CL120"/>
    <mergeCell ref="CO120:DD120"/>
    <mergeCell ref="CO126:DD126"/>
    <mergeCell ref="CO122:DF122"/>
    <mergeCell ref="CO123:DF123"/>
    <mergeCell ref="AZ121:BV121"/>
    <mergeCell ref="CO121:DF121"/>
    <mergeCell ref="CO106:DH106"/>
    <mergeCell ref="CO105:DH105"/>
    <mergeCell ref="CO104:DH104"/>
    <mergeCell ref="BW104:CN104"/>
    <mergeCell ref="BW105:CN105"/>
    <mergeCell ref="BO106:CL106"/>
    <mergeCell ref="AZ105:BV105"/>
    <mergeCell ref="AZ106:BN106"/>
    <mergeCell ref="CP112:DH112"/>
    <mergeCell ref="BW103:CN103"/>
    <mergeCell ref="CO96:DF96"/>
    <mergeCell ref="CO98:DF98"/>
    <mergeCell ref="CO99:DF99"/>
    <mergeCell ref="CO100:DF100"/>
    <mergeCell ref="CO101:DF101"/>
    <mergeCell ref="BO107:CL107"/>
    <mergeCell ref="CP111:DH111"/>
    <mergeCell ref="CP102:DH102"/>
    <mergeCell ref="BX128:CL128"/>
    <mergeCell ref="BX129:CL129"/>
    <mergeCell ref="AZ125:BV125"/>
    <mergeCell ref="BA128:BN128"/>
    <mergeCell ref="BO126:CL126"/>
    <mergeCell ref="BO127:CL127"/>
    <mergeCell ref="AZ123:BV123"/>
    <mergeCell ref="CO103:DH103"/>
    <mergeCell ref="A134:AA134"/>
    <mergeCell ref="AD134:AH134"/>
    <mergeCell ref="A106:AB106"/>
    <mergeCell ref="A117:AB117"/>
    <mergeCell ref="AC117:AH117"/>
    <mergeCell ref="A109:AB109"/>
    <mergeCell ref="AD109:AH109"/>
    <mergeCell ref="AC106:AH106"/>
    <mergeCell ref="A136:AA136"/>
    <mergeCell ref="AZ148:BO148"/>
    <mergeCell ref="AD135:AH135"/>
    <mergeCell ref="A148:AA148"/>
    <mergeCell ref="A141:AB141"/>
    <mergeCell ref="A146:AB146"/>
    <mergeCell ref="A137:AC137"/>
    <mergeCell ref="A138:AA138"/>
    <mergeCell ref="BA138:BN138"/>
    <mergeCell ref="AZ146:BV146"/>
    <mergeCell ref="A151:AA151"/>
    <mergeCell ref="A150:AA150"/>
    <mergeCell ref="A149:AA149"/>
    <mergeCell ref="A140:AB140"/>
    <mergeCell ref="A147:AB147"/>
    <mergeCell ref="A145:AA145"/>
    <mergeCell ref="A144:AA144"/>
    <mergeCell ref="A143:AA143"/>
    <mergeCell ref="A155:AA155"/>
    <mergeCell ref="A156:AA156"/>
    <mergeCell ref="A157:AA157"/>
    <mergeCell ref="AB157:AI157"/>
    <mergeCell ref="AD156:AH156"/>
    <mergeCell ref="AC242:AH242"/>
    <mergeCell ref="A242:AB242"/>
    <mergeCell ref="A158:AA158"/>
    <mergeCell ref="A195:AA195"/>
    <mergeCell ref="AC168:AH168"/>
    <mergeCell ref="A179:AA179"/>
    <mergeCell ref="AB179:AH179"/>
    <mergeCell ref="AD184:AH184"/>
    <mergeCell ref="A235:AB235"/>
    <mergeCell ref="AC233:AH233"/>
    <mergeCell ref="A244:AB244"/>
    <mergeCell ref="A243:AB243"/>
    <mergeCell ref="AC244:AH244"/>
    <mergeCell ref="AC243:AH243"/>
    <mergeCell ref="AC239:AH239"/>
    <mergeCell ref="AC213:AH213"/>
    <mergeCell ref="A230:AB230"/>
    <mergeCell ref="A231:AB231"/>
    <mergeCell ref="A227:AB227"/>
    <mergeCell ref="A229:AB229"/>
    <mergeCell ref="AC214:AH214"/>
    <mergeCell ref="AC215:AH215"/>
    <mergeCell ref="AC238:AH238"/>
    <mergeCell ref="AC231:AH231"/>
    <mergeCell ref="A241:AB241"/>
    <mergeCell ref="AC241:AH241"/>
    <mergeCell ref="A236:AB236"/>
    <mergeCell ref="AC236:AH236"/>
    <mergeCell ref="AC237:AH237"/>
    <mergeCell ref="A239:AB239"/>
    <mergeCell ref="A237:AB237"/>
    <mergeCell ref="A240:AA240"/>
    <mergeCell ref="AD240:AI240"/>
    <mergeCell ref="A238:AB238"/>
    <mergeCell ref="A197:AA197"/>
    <mergeCell ref="A198:AA198"/>
    <mergeCell ref="A208:AB208"/>
    <mergeCell ref="A201:AB201"/>
    <mergeCell ref="AB198:AH198"/>
    <mergeCell ref="AC200:AH200"/>
    <mergeCell ref="AD199:AI199"/>
    <mergeCell ref="AI201:AY201"/>
    <mergeCell ref="A199:AA199"/>
    <mergeCell ref="AC201:AH201"/>
    <mergeCell ref="A186:AA186"/>
    <mergeCell ref="A187:AA187"/>
    <mergeCell ref="A196:AA196"/>
    <mergeCell ref="A190:AA190"/>
    <mergeCell ref="A191:AA191"/>
    <mergeCell ref="A192:AA192"/>
    <mergeCell ref="A189:AA189"/>
    <mergeCell ref="A188:AA188"/>
    <mergeCell ref="A194:AA194"/>
    <mergeCell ref="AC192:AH192"/>
    <mergeCell ref="AD191:AH191"/>
    <mergeCell ref="AC190:AH190"/>
    <mergeCell ref="AC186:AH186"/>
    <mergeCell ref="AD187:AH187"/>
    <mergeCell ref="AD189:AH189"/>
    <mergeCell ref="AD183:AH183"/>
    <mergeCell ref="A175:AB175"/>
    <mergeCell ref="A183:AA183"/>
    <mergeCell ref="A170:AB170"/>
    <mergeCell ref="A182:AA182"/>
    <mergeCell ref="A173:AB173"/>
    <mergeCell ref="A177:AA177"/>
    <mergeCell ref="AC175:AH175"/>
    <mergeCell ref="A172:AA172"/>
    <mergeCell ref="AD171:AH171"/>
    <mergeCell ref="A178:AA178"/>
    <mergeCell ref="A180:AA180"/>
    <mergeCell ref="A185:AA185"/>
    <mergeCell ref="A174:AB174"/>
    <mergeCell ref="A205:AB205"/>
    <mergeCell ref="A126:AA126"/>
    <mergeCell ref="A139:AB139"/>
    <mergeCell ref="A127:AB127"/>
    <mergeCell ref="A131:AB131"/>
    <mergeCell ref="A135:AB135"/>
    <mergeCell ref="A132:AB132"/>
    <mergeCell ref="A133:AA133"/>
    <mergeCell ref="A200:AB200"/>
    <mergeCell ref="A181:AA181"/>
    <mergeCell ref="AC105:AH105"/>
    <mergeCell ref="A113:AA113"/>
    <mergeCell ref="A176:AA176"/>
    <mergeCell ref="A125:AB125"/>
    <mergeCell ref="AC169:AH169"/>
    <mergeCell ref="A167:AB167"/>
    <mergeCell ref="A168:AB168"/>
    <mergeCell ref="A142:AB142"/>
    <mergeCell ref="A159:AA159"/>
    <mergeCell ref="A154:AB154"/>
    <mergeCell ref="AD116:AH116"/>
    <mergeCell ref="A115:AA115"/>
    <mergeCell ref="A114:AA114"/>
    <mergeCell ref="AD115:AH115"/>
    <mergeCell ref="AC114:AH114"/>
    <mergeCell ref="A102:AA102"/>
    <mergeCell ref="A112:AA112"/>
    <mergeCell ref="A111:AA111"/>
    <mergeCell ref="A105:AB105"/>
    <mergeCell ref="A108:AA108"/>
    <mergeCell ref="A110:AA110"/>
    <mergeCell ref="A103:AB103"/>
    <mergeCell ref="A123:AB123"/>
    <mergeCell ref="A122:AB122"/>
    <mergeCell ref="A124:AC124"/>
    <mergeCell ref="AC121:AH121"/>
    <mergeCell ref="AC123:AH123"/>
    <mergeCell ref="A121:AB121"/>
    <mergeCell ref="CP240:DH240"/>
    <mergeCell ref="CP186:DH186"/>
    <mergeCell ref="CP187:DH187"/>
    <mergeCell ref="AD138:AH138"/>
    <mergeCell ref="AI237:AY237"/>
    <mergeCell ref="AZ239:BV239"/>
    <mergeCell ref="AC195:AH195"/>
    <mergeCell ref="BO140:CL140"/>
    <mergeCell ref="BO141:CL141"/>
    <mergeCell ref="BX148:CO148"/>
    <mergeCell ref="CO239:DF239"/>
    <mergeCell ref="AZ235:BV235"/>
    <mergeCell ref="BW239:CN239"/>
    <mergeCell ref="AZ236:BV236"/>
    <mergeCell ref="CO238:DF238"/>
    <mergeCell ref="BW238:CN238"/>
    <mergeCell ref="AZ237:BV237"/>
    <mergeCell ref="BW237:CN237"/>
    <mergeCell ref="BW236:CN236"/>
    <mergeCell ref="BW235:CN235"/>
    <mergeCell ref="AZ15:BV15"/>
    <mergeCell ref="AI72:AY72"/>
    <mergeCell ref="AZ71:BV71"/>
    <mergeCell ref="AZ132:BV132"/>
    <mergeCell ref="AZ107:BN107"/>
    <mergeCell ref="AI106:AY106"/>
    <mergeCell ref="AI121:AY121"/>
    <mergeCell ref="AI110:AY110"/>
    <mergeCell ref="AJ114:AY114"/>
    <mergeCell ref="AI91:AY91"/>
    <mergeCell ref="BW4:CN4"/>
    <mergeCell ref="AZ9:BV9"/>
    <mergeCell ref="AI9:AY9"/>
    <mergeCell ref="BW5:CN5"/>
    <mergeCell ref="BW6:CN6"/>
    <mergeCell ref="BW7:CN7"/>
    <mergeCell ref="AC7:AH7"/>
    <mergeCell ref="AI7:AY7"/>
    <mergeCell ref="AI8:AY8"/>
    <mergeCell ref="AC4:AH4"/>
    <mergeCell ref="AC6:AH6"/>
    <mergeCell ref="AC8:AH8"/>
    <mergeCell ref="AI140:AY140"/>
    <mergeCell ref="AD144:AH144"/>
    <mergeCell ref="AD148:AH148"/>
    <mergeCell ref="AJ149:AY149"/>
    <mergeCell ref="AI146:AY146"/>
    <mergeCell ref="AJ143:AY143"/>
    <mergeCell ref="AC143:AH143"/>
    <mergeCell ref="AD142:AH142"/>
    <mergeCell ref="AI142:AY142"/>
    <mergeCell ref="AJ54:AY54"/>
    <mergeCell ref="AI70:AY70"/>
    <mergeCell ref="AI67:AY67"/>
    <mergeCell ref="BW38:CN38"/>
    <mergeCell ref="AZ51:BV51"/>
    <mergeCell ref="BA60:BN60"/>
    <mergeCell ref="AJ66:AY66"/>
    <mergeCell ref="BW39:CN39"/>
    <mergeCell ref="AZ39:BV39"/>
    <mergeCell ref="AZ40:BV40"/>
    <mergeCell ref="CO69:DH69"/>
    <mergeCell ref="CO72:DH72"/>
    <mergeCell ref="AJ55:AY55"/>
    <mergeCell ref="AJ56:AY56"/>
    <mergeCell ref="CO71:DH71"/>
    <mergeCell ref="BA55:BN55"/>
    <mergeCell ref="BA56:BN56"/>
    <mergeCell ref="BX63:CO63"/>
    <mergeCell ref="BA58:BN58"/>
    <mergeCell ref="BA59:BN59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Z13:BV13"/>
    <mergeCell ref="AZ12:BV12"/>
    <mergeCell ref="AZ11:BV11"/>
    <mergeCell ref="AZ10:BV10"/>
    <mergeCell ref="CO5:DF5"/>
    <mergeCell ref="CO11:DF11"/>
    <mergeCell ref="CO7:DF7"/>
    <mergeCell ref="CO8:DF8"/>
    <mergeCell ref="CO10:DF10"/>
    <mergeCell ref="CO9:DF9"/>
    <mergeCell ref="CO6:DF6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BW13:CN13"/>
    <mergeCell ref="BW9:CN9"/>
    <mergeCell ref="BW8:CN8"/>
    <mergeCell ref="BW10:CN10"/>
    <mergeCell ref="BW11:CN11"/>
    <mergeCell ref="CO12:DF12"/>
    <mergeCell ref="BW12:CN12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CO15:DF15"/>
    <mergeCell ref="CO17:DF17"/>
    <mergeCell ref="CO244:DE244"/>
    <mergeCell ref="BW244:CN244"/>
    <mergeCell ref="CO242:DF242"/>
    <mergeCell ref="BW243:CN243"/>
    <mergeCell ref="CO243:DF243"/>
    <mergeCell ref="BW234:CL234"/>
    <mergeCell ref="BW213:CN213"/>
    <mergeCell ref="BW214:CN214"/>
    <mergeCell ref="BW242:CN242"/>
    <mergeCell ref="CO241:DF241"/>
    <mergeCell ref="BW241:CN241"/>
    <mergeCell ref="AZ241:BV241"/>
    <mergeCell ref="AI244:AY244"/>
    <mergeCell ref="AZ243:BS243"/>
    <mergeCell ref="AI243:AY243"/>
    <mergeCell ref="AI242:AY242"/>
    <mergeCell ref="AZ244:BV244"/>
    <mergeCell ref="AZ242:BV242"/>
    <mergeCell ref="AI241:AY241"/>
    <mergeCell ref="BW230:CN230"/>
    <mergeCell ref="BW232:CN232"/>
    <mergeCell ref="AI239:AY239"/>
    <mergeCell ref="BX240:CL240"/>
    <mergeCell ref="AZ238:BV238"/>
    <mergeCell ref="AI238:AY238"/>
    <mergeCell ref="BA240:BN240"/>
    <mergeCell ref="AJ240:AY240"/>
    <mergeCell ref="AZ232:BV232"/>
    <mergeCell ref="BW228:CN228"/>
    <mergeCell ref="BW215:CN215"/>
    <mergeCell ref="BW227:CN227"/>
    <mergeCell ref="BA234:BN234"/>
    <mergeCell ref="AZ228:BV228"/>
    <mergeCell ref="BW229:CN229"/>
    <mergeCell ref="BW231:CN231"/>
    <mergeCell ref="BW233:CN233"/>
    <mergeCell ref="AZ229:BV229"/>
    <mergeCell ref="BA216:BO216"/>
    <mergeCell ref="CP183:DH183"/>
    <mergeCell ref="BW209:CN209"/>
    <mergeCell ref="BX195:CL195"/>
    <mergeCell ref="BX199:CL199"/>
    <mergeCell ref="BW200:CN200"/>
    <mergeCell ref="BW202:CN202"/>
    <mergeCell ref="CP189:DH189"/>
    <mergeCell ref="BX191:CL191"/>
    <mergeCell ref="BX194:CL194"/>
    <mergeCell ref="BX189:CL189"/>
    <mergeCell ref="BW212:CN212"/>
    <mergeCell ref="AZ212:BV212"/>
    <mergeCell ref="CO211:DF211"/>
    <mergeCell ref="BW211:CN211"/>
    <mergeCell ref="BX192:CL192"/>
    <mergeCell ref="AZ209:BV209"/>
    <mergeCell ref="AZ208:BV208"/>
    <mergeCell ref="BA199:BN199"/>
    <mergeCell ref="AZ202:BS202"/>
    <mergeCell ref="AZ201:BV201"/>
    <mergeCell ref="AZ200:BV200"/>
    <mergeCell ref="BA205:BO205"/>
    <mergeCell ref="BA207:BN207"/>
    <mergeCell ref="BA206:BN206"/>
    <mergeCell ref="AZ72:BV72"/>
    <mergeCell ref="AI71:AY71"/>
    <mergeCell ref="AZ211:BV211"/>
    <mergeCell ref="AJ159:AY159"/>
    <mergeCell ref="AI147:AY147"/>
    <mergeCell ref="AI131:AY131"/>
    <mergeCell ref="AI135:AY135"/>
    <mergeCell ref="AZ104:BV104"/>
    <mergeCell ref="AZ103:BV103"/>
    <mergeCell ref="AI154:AY154"/>
    <mergeCell ref="AI35:AY35"/>
    <mergeCell ref="AI34:AY34"/>
    <mergeCell ref="AC38:AH38"/>
    <mergeCell ref="A69:AB69"/>
    <mergeCell ref="A68:AB68"/>
    <mergeCell ref="AC50:AH50"/>
    <mergeCell ref="AC67:AH67"/>
    <mergeCell ref="AC68:AH68"/>
    <mergeCell ref="AC58:AH58"/>
    <mergeCell ref="A55:AA55"/>
    <mergeCell ref="A34:AB34"/>
    <mergeCell ref="A35:AB35"/>
    <mergeCell ref="A217:AA217"/>
    <mergeCell ref="AC34:AH34"/>
    <mergeCell ref="AC36:AH36"/>
    <mergeCell ref="AC43:AH43"/>
    <mergeCell ref="AC55:AH55"/>
    <mergeCell ref="AD56:AH56"/>
    <mergeCell ref="AC57:AH57"/>
    <mergeCell ref="AD149:AH149"/>
    <mergeCell ref="AC37:AH37"/>
    <mergeCell ref="AI37:AY37"/>
    <mergeCell ref="AC35:AH35"/>
    <mergeCell ref="A216:AA216"/>
    <mergeCell ref="AC216:AH216"/>
    <mergeCell ref="AJ216:AY216"/>
    <mergeCell ref="A36:AB36"/>
    <mergeCell ref="AI36:AY36"/>
    <mergeCell ref="AI43:AY43"/>
    <mergeCell ref="AI38:AY38"/>
    <mergeCell ref="CO32:DF32"/>
    <mergeCell ref="CO29:DF29"/>
    <mergeCell ref="CP31:DH31"/>
    <mergeCell ref="CO30:DF30"/>
    <mergeCell ref="BX31:CL31"/>
    <mergeCell ref="AZ28:BV28"/>
    <mergeCell ref="AZ27:BV27"/>
    <mergeCell ref="AZ26:BS26"/>
    <mergeCell ref="BW27:CN27"/>
    <mergeCell ref="BW28:CN28"/>
    <mergeCell ref="CO43:DF43"/>
    <mergeCell ref="CO40:DF40"/>
    <mergeCell ref="CO26:DF26"/>
    <mergeCell ref="BW26:CN26"/>
    <mergeCell ref="CO28:DF28"/>
    <mergeCell ref="CO27:DF27"/>
    <mergeCell ref="CO33:DF33"/>
    <mergeCell ref="BW29:CN29"/>
    <mergeCell ref="BW33:CN33"/>
    <mergeCell ref="BW32:CN32"/>
    <mergeCell ref="CO37:DF37"/>
    <mergeCell ref="CO39:DF39"/>
    <mergeCell ref="CO38:DF38"/>
    <mergeCell ref="CO41:DF41"/>
    <mergeCell ref="BX46:CL46"/>
    <mergeCell ref="BW42:CN42"/>
    <mergeCell ref="CO34:DF34"/>
    <mergeCell ref="CO35:DF35"/>
    <mergeCell ref="CO36:DF36"/>
    <mergeCell ref="BW43:CN43"/>
    <mergeCell ref="BW40:CN40"/>
    <mergeCell ref="BW41:CN41"/>
    <mergeCell ref="CO42:DF42"/>
    <mergeCell ref="CO44:DF44"/>
    <mergeCell ref="CO49:DF49"/>
    <mergeCell ref="CO48:DF48"/>
    <mergeCell ref="BW48:CN48"/>
    <mergeCell ref="BW44:CN44"/>
    <mergeCell ref="BW47:CN47"/>
    <mergeCell ref="CO47:DF47"/>
    <mergeCell ref="CP46:DH46"/>
    <mergeCell ref="CP45:DH45"/>
    <mergeCell ref="BW49:CN49"/>
    <mergeCell ref="BX45:CL45"/>
    <mergeCell ref="AZ50:BV50"/>
    <mergeCell ref="BW52:CN52"/>
    <mergeCell ref="BA54:BN54"/>
    <mergeCell ref="BW51:CN51"/>
    <mergeCell ref="AZ52:BV52"/>
    <mergeCell ref="AZ53:BV53"/>
    <mergeCell ref="BW50:CN50"/>
    <mergeCell ref="CO51:DF51"/>
    <mergeCell ref="BX60:CL60"/>
    <mergeCell ref="BW58:CL58"/>
    <mergeCell ref="BW53:CN53"/>
    <mergeCell ref="BX54:CL54"/>
    <mergeCell ref="CP54:DH54"/>
    <mergeCell ref="CP58:DH58"/>
    <mergeCell ref="BX55:CL55"/>
    <mergeCell ref="BW57:CN57"/>
    <mergeCell ref="BX56:CO56"/>
    <mergeCell ref="CO50:DF50"/>
    <mergeCell ref="CO70:DH70"/>
    <mergeCell ref="CO74:DH74"/>
    <mergeCell ref="CO73:DH73"/>
    <mergeCell ref="CP59:DH59"/>
    <mergeCell ref="CO57:DH57"/>
    <mergeCell ref="CP55:DH55"/>
    <mergeCell ref="CP56:DH56"/>
    <mergeCell ref="CO52:DF52"/>
    <mergeCell ref="CO53:DH53"/>
    <mergeCell ref="BX124:CL124"/>
    <mergeCell ref="AZ133:BN133"/>
    <mergeCell ref="AZ139:BN139"/>
    <mergeCell ref="BX130:CL130"/>
    <mergeCell ref="AZ131:BV131"/>
    <mergeCell ref="BW131:CN131"/>
    <mergeCell ref="BO139:CL139"/>
    <mergeCell ref="BA136:BN136"/>
    <mergeCell ref="BX138:CL138"/>
    <mergeCell ref="BA124:BN124"/>
    <mergeCell ref="CO139:DD139"/>
    <mergeCell ref="CO147:DF147"/>
    <mergeCell ref="CO146:DF146"/>
    <mergeCell ref="CO142:DD142"/>
    <mergeCell ref="CO141:DD141"/>
    <mergeCell ref="CO140:DD140"/>
    <mergeCell ref="CP144:DH144"/>
    <mergeCell ref="CO145:DH145"/>
    <mergeCell ref="CP143:DH143"/>
    <mergeCell ref="BA144:BW144"/>
    <mergeCell ref="AZ142:BN142"/>
    <mergeCell ref="BW146:CN146"/>
    <mergeCell ref="BO142:CL142"/>
    <mergeCell ref="BX144:CL144"/>
    <mergeCell ref="BX145:CL145"/>
    <mergeCell ref="AZ101:BV101"/>
    <mergeCell ref="AD120:AH120"/>
    <mergeCell ref="AJ145:AY145"/>
    <mergeCell ref="BA145:BN145"/>
    <mergeCell ref="AJ144:AY144"/>
    <mergeCell ref="AC127:AH127"/>
    <mergeCell ref="AZ127:BN127"/>
    <mergeCell ref="AI127:AY127"/>
    <mergeCell ref="AJ130:AY130"/>
    <mergeCell ref="AI133:AY133"/>
    <mergeCell ref="AI122:AY122"/>
    <mergeCell ref="AC125:AH125"/>
    <mergeCell ref="AI125:AY125"/>
    <mergeCell ref="AI123:AY123"/>
    <mergeCell ref="AC122:AH122"/>
    <mergeCell ref="AD124:AH124"/>
    <mergeCell ref="AD126:AH126"/>
    <mergeCell ref="AJ124:AY124"/>
    <mergeCell ref="BA61:BN61"/>
    <mergeCell ref="BA78:BN78"/>
    <mergeCell ref="BA66:BN66"/>
    <mergeCell ref="AZ67:BV67"/>
    <mergeCell ref="BA64:BN64"/>
    <mergeCell ref="BA76:BN76"/>
    <mergeCell ref="AZ68:BV68"/>
    <mergeCell ref="AZ69:BV69"/>
    <mergeCell ref="BA65:BN65"/>
    <mergeCell ref="AZ96:BV96"/>
    <mergeCell ref="BA88:BN88"/>
    <mergeCell ref="BA85:BN85"/>
    <mergeCell ref="BA86:BN86"/>
    <mergeCell ref="AZ95:BV95"/>
    <mergeCell ref="AZ94:BV94"/>
    <mergeCell ref="BA93:BN93"/>
    <mergeCell ref="BA92:BN92"/>
    <mergeCell ref="AZ73:BV73"/>
    <mergeCell ref="BX59:CL59"/>
    <mergeCell ref="BX61:CL61"/>
    <mergeCell ref="BX66:CL66"/>
    <mergeCell ref="BA82:BN82"/>
    <mergeCell ref="BX75:CL75"/>
    <mergeCell ref="BX76:CL76"/>
    <mergeCell ref="BX77:CL77"/>
    <mergeCell ref="BX78:CL78"/>
    <mergeCell ref="AZ74:BV74"/>
    <mergeCell ref="BA77:BO77"/>
    <mergeCell ref="BA102:BN102"/>
    <mergeCell ref="AZ99:BV99"/>
    <mergeCell ref="BX86:CL86"/>
    <mergeCell ref="AZ91:BV91"/>
    <mergeCell ref="AZ90:BV90"/>
    <mergeCell ref="BA87:BN87"/>
    <mergeCell ref="BA89:BN89"/>
    <mergeCell ref="BW90:CN90"/>
    <mergeCell ref="BX89:CL89"/>
    <mergeCell ref="AZ100:BV100"/>
    <mergeCell ref="BA83:BN83"/>
    <mergeCell ref="AZ97:BV97"/>
    <mergeCell ref="CP62:DH62"/>
    <mergeCell ref="CP61:DH61"/>
    <mergeCell ref="CP66:DH66"/>
    <mergeCell ref="BX65:CL65"/>
    <mergeCell ref="CO65:DH65"/>
    <mergeCell ref="BW74:CN74"/>
    <mergeCell ref="BW73:CN73"/>
    <mergeCell ref="BX92:CL92"/>
    <mergeCell ref="CO60:DH60"/>
    <mergeCell ref="BX62:CL62"/>
    <mergeCell ref="CP64:DH64"/>
    <mergeCell ref="CP63:DH63"/>
    <mergeCell ref="BX64:CL64"/>
    <mergeCell ref="BX85:CL85"/>
    <mergeCell ref="BW67:CN67"/>
    <mergeCell ref="BW68:CN68"/>
    <mergeCell ref="BW69:CN69"/>
    <mergeCell ref="BW72:CN72"/>
    <mergeCell ref="AI99:AY99"/>
    <mergeCell ref="AI97:AY97"/>
    <mergeCell ref="CO90:DH90"/>
    <mergeCell ref="CO91:DH91"/>
    <mergeCell ref="BW96:CN96"/>
    <mergeCell ref="BW94:CN94"/>
    <mergeCell ref="BW95:CN95"/>
    <mergeCell ref="CO97:DF97"/>
    <mergeCell ref="AI93:AY93"/>
    <mergeCell ref="CO94:DF94"/>
    <mergeCell ref="AI118:AY118"/>
    <mergeCell ref="CO67:DH67"/>
    <mergeCell ref="CO68:DH68"/>
    <mergeCell ref="AZ98:BV98"/>
    <mergeCell ref="AI95:AY95"/>
    <mergeCell ref="AI98:AY98"/>
    <mergeCell ref="BW71:CN71"/>
    <mergeCell ref="BW70:CN70"/>
    <mergeCell ref="CP92:DH92"/>
    <mergeCell ref="BX88:CL88"/>
    <mergeCell ref="AI100:AY100"/>
    <mergeCell ref="AJ111:AY111"/>
    <mergeCell ref="AJ112:AY112"/>
    <mergeCell ref="AJ129:AY129"/>
    <mergeCell ref="AI126:AY126"/>
    <mergeCell ref="AI103:AY103"/>
    <mergeCell ref="AI101:AY101"/>
    <mergeCell ref="AJ128:AY128"/>
    <mergeCell ref="AJ102:AY102"/>
    <mergeCell ref="AI117:AY117"/>
    <mergeCell ref="AC132:AH132"/>
    <mergeCell ref="AI132:AY132"/>
    <mergeCell ref="AI141:AY141"/>
    <mergeCell ref="AC136:AH136"/>
    <mergeCell ref="AJ138:AY138"/>
    <mergeCell ref="AJ137:AY137"/>
    <mergeCell ref="AD140:AH140"/>
    <mergeCell ref="AD139:AH139"/>
    <mergeCell ref="AD133:AH133"/>
    <mergeCell ref="AI139:AY139"/>
    <mergeCell ref="AJ156:AY156"/>
    <mergeCell ref="AJ157:AY157"/>
    <mergeCell ref="AC131:AH131"/>
    <mergeCell ref="AD141:AH141"/>
    <mergeCell ref="AC147:AH147"/>
    <mergeCell ref="AJ148:AY148"/>
    <mergeCell ref="AC146:AH146"/>
    <mergeCell ref="AC145:AH145"/>
    <mergeCell ref="AJ136:AY136"/>
    <mergeCell ref="AD137:AH137"/>
    <mergeCell ref="AJ155:AY155"/>
    <mergeCell ref="AJ150:AY150"/>
    <mergeCell ref="AD155:AH155"/>
    <mergeCell ref="AC174:AH174"/>
    <mergeCell ref="AI165:AY165"/>
    <mergeCell ref="AJ164:AY164"/>
    <mergeCell ref="AC167:AH167"/>
    <mergeCell ref="AC164:AH164"/>
    <mergeCell ref="AD158:AH158"/>
    <mergeCell ref="AC170:AH170"/>
    <mergeCell ref="AJ158:AY158"/>
    <mergeCell ref="AC166:AH166"/>
    <mergeCell ref="AB159:AH159"/>
    <mergeCell ref="AI166:AY166"/>
    <mergeCell ref="AJ160:AY160"/>
    <mergeCell ref="A161:AB161"/>
    <mergeCell ref="AC161:AH161"/>
    <mergeCell ref="AJ161:AY161"/>
    <mergeCell ref="A160:AA160"/>
    <mergeCell ref="A166:AB166"/>
    <mergeCell ref="BW161:CL161"/>
    <mergeCell ref="BW167:CN167"/>
    <mergeCell ref="AZ165:BV165"/>
    <mergeCell ref="AZ166:BV166"/>
    <mergeCell ref="BW166:CN166"/>
    <mergeCell ref="BA163:BO163"/>
    <mergeCell ref="CO169:DH169"/>
    <mergeCell ref="BW168:CN168"/>
    <mergeCell ref="BW169:CN169"/>
    <mergeCell ref="AZ168:BS168"/>
    <mergeCell ref="AI167:AY167"/>
    <mergeCell ref="AI170:AY170"/>
    <mergeCell ref="AJ182:AY182"/>
    <mergeCell ref="AI181:AY181"/>
    <mergeCell ref="AI179:AY179"/>
    <mergeCell ref="AJ172:AY172"/>
    <mergeCell ref="AJ171:AY171"/>
    <mergeCell ref="AI168:AY168"/>
    <mergeCell ref="AI175:AY175"/>
    <mergeCell ref="AJ176:AY176"/>
    <mergeCell ref="AC151:AI151"/>
    <mergeCell ref="AZ154:BV154"/>
    <mergeCell ref="AD150:AH150"/>
    <mergeCell ref="AJ151:AY151"/>
    <mergeCell ref="AC154:AH154"/>
    <mergeCell ref="BA150:BN150"/>
    <mergeCell ref="BA151:BN151"/>
    <mergeCell ref="CO170:DH170"/>
    <mergeCell ref="BA185:BN185"/>
    <mergeCell ref="BX179:CL179"/>
    <mergeCell ref="BW174:CN174"/>
    <mergeCell ref="BX180:CL180"/>
    <mergeCell ref="BW176:CO176"/>
    <mergeCell ref="AZ175:BS175"/>
    <mergeCell ref="BW175:CN175"/>
    <mergeCell ref="BA172:BN172"/>
    <mergeCell ref="CP177:DH177"/>
    <mergeCell ref="AZ147:BV147"/>
    <mergeCell ref="BA149:BN149"/>
    <mergeCell ref="BA176:BN176"/>
    <mergeCell ref="AZ174:BV174"/>
    <mergeCell ref="AZ170:BS170"/>
    <mergeCell ref="BA155:BN155"/>
    <mergeCell ref="BA156:BN156"/>
    <mergeCell ref="AZ167:BS167"/>
    <mergeCell ref="AZ169:BS169"/>
    <mergeCell ref="AZ173:BV173"/>
    <mergeCell ref="A169:AB169"/>
    <mergeCell ref="BA182:BO182"/>
    <mergeCell ref="BA180:BN180"/>
    <mergeCell ref="BA183:BN183"/>
    <mergeCell ref="AZ179:BN179"/>
    <mergeCell ref="AZ181:BN181"/>
    <mergeCell ref="BA178:BN178"/>
    <mergeCell ref="AI169:AY169"/>
    <mergeCell ref="BA171:BN171"/>
    <mergeCell ref="AC178:AH178"/>
    <mergeCell ref="A171:AA171"/>
    <mergeCell ref="AC172:AH172"/>
    <mergeCell ref="CP171:DH171"/>
    <mergeCell ref="A184:AA184"/>
    <mergeCell ref="CO173:DH173"/>
    <mergeCell ref="BW173:CN173"/>
    <mergeCell ref="BX172:CL172"/>
    <mergeCell ref="AI178:AY178"/>
    <mergeCell ref="AD177:AH177"/>
    <mergeCell ref="AD176:AH176"/>
    <mergeCell ref="CO174:DH174"/>
    <mergeCell ref="AZ177:BN177"/>
    <mergeCell ref="CP181:DH181"/>
    <mergeCell ref="CP176:DH176"/>
    <mergeCell ref="CP179:DH179"/>
    <mergeCell ref="BX178:CL178"/>
    <mergeCell ref="CP178:DH178"/>
    <mergeCell ref="AC165:AH165"/>
    <mergeCell ref="AB160:AH160"/>
    <mergeCell ref="A165:AB165"/>
    <mergeCell ref="A164:AA164"/>
    <mergeCell ref="A162:AA162"/>
    <mergeCell ref="A163:AA163"/>
    <mergeCell ref="AD162:AH162"/>
    <mergeCell ref="AD163:AH163"/>
    <mergeCell ref="AJ192:AY192"/>
    <mergeCell ref="AJ189:AY189"/>
    <mergeCell ref="AD197:AH197"/>
    <mergeCell ref="AJ185:AY185"/>
    <mergeCell ref="AJ186:AY186"/>
    <mergeCell ref="AI196:AY196"/>
    <mergeCell ref="AJ187:AY187"/>
    <mergeCell ref="AD188:AH188"/>
    <mergeCell ref="AJ188:AY188"/>
    <mergeCell ref="AB194:AH194"/>
    <mergeCell ref="AI191:AY191"/>
    <mergeCell ref="CO107:DH107"/>
    <mergeCell ref="A193:AA193"/>
    <mergeCell ref="AC193:AH193"/>
    <mergeCell ref="AJ193:AY193"/>
    <mergeCell ref="BA193:BN193"/>
    <mergeCell ref="CO185:DH185"/>
    <mergeCell ref="BX193:CL193"/>
    <mergeCell ref="CP193:DH193"/>
    <mergeCell ref="CP180:DH180"/>
    <mergeCell ref="CP113:DH113"/>
    <mergeCell ref="BX108:CL108"/>
    <mergeCell ref="CP108:DH108"/>
    <mergeCell ref="BA188:BN188"/>
    <mergeCell ref="BX188:CL188"/>
    <mergeCell ref="CP188:DH188"/>
    <mergeCell ref="CP172:DH172"/>
    <mergeCell ref="CP184:DH184"/>
    <mergeCell ref="CP182:DH182"/>
    <mergeCell ref="CO175:DH175"/>
    <mergeCell ref="BX183:CL183"/>
    <mergeCell ref="CP130:DH130"/>
    <mergeCell ref="CP109:DH109"/>
    <mergeCell ref="CP110:DH110"/>
    <mergeCell ref="BX182:CL182"/>
    <mergeCell ref="CO161:DH161"/>
    <mergeCell ref="CO168:DH168"/>
    <mergeCell ref="CP155:DH155"/>
    <mergeCell ref="CP156:DH156"/>
    <mergeCell ref="BX155:CL155"/>
    <mergeCell ref="BW170:CN170"/>
    <mergeCell ref="AD185:AH185"/>
    <mergeCell ref="BX181:CL181"/>
    <mergeCell ref="AC180:AH180"/>
    <mergeCell ref="AJ180:AY180"/>
    <mergeCell ref="AD182:AH182"/>
    <mergeCell ref="AJ183:AY183"/>
    <mergeCell ref="AZ184:BN184"/>
    <mergeCell ref="AJ184:AY184"/>
    <mergeCell ref="AD181:AH181"/>
    <mergeCell ref="BX184:CL184"/>
    <mergeCell ref="A130:AA130"/>
    <mergeCell ref="AD128:AH128"/>
    <mergeCell ref="AC129:AH129"/>
    <mergeCell ref="AD130:AH130"/>
    <mergeCell ref="A129:AA129"/>
    <mergeCell ref="A128:AA128"/>
    <mergeCell ref="AJ162:AY162"/>
    <mergeCell ref="AJ163:AY163"/>
    <mergeCell ref="BA162:BN162"/>
    <mergeCell ref="BA108:BN108"/>
    <mergeCell ref="BX171:CL171"/>
    <mergeCell ref="BA109:BN109"/>
    <mergeCell ref="BX109:CL109"/>
    <mergeCell ref="BA143:BN143"/>
    <mergeCell ref="BX143:CL143"/>
    <mergeCell ref="BA110:BN110"/>
    <mergeCell ref="BX110:CL110"/>
    <mergeCell ref="BX162:CL162"/>
    <mergeCell ref="BX163:CL163"/>
    <mergeCell ref="BX216:CL216"/>
    <mergeCell ref="BW217:CL217"/>
    <mergeCell ref="BX218:CL218"/>
    <mergeCell ref="CP216:DH216"/>
    <mergeCell ref="CP217:DH217"/>
    <mergeCell ref="CP218:DH218"/>
    <mergeCell ref="A223:AA223"/>
    <mergeCell ref="AD219:AH219"/>
    <mergeCell ref="AD220:AH220"/>
    <mergeCell ref="AD221:AH221"/>
    <mergeCell ref="AD222:AH222"/>
    <mergeCell ref="AD223:AH223"/>
    <mergeCell ref="A219:AA219"/>
    <mergeCell ref="A220:AA220"/>
    <mergeCell ref="A221:AA221"/>
    <mergeCell ref="A222:AA222"/>
    <mergeCell ref="AJ223:AY223"/>
    <mergeCell ref="BA219:BO219"/>
    <mergeCell ref="BA220:BN220"/>
    <mergeCell ref="BA221:BN221"/>
    <mergeCell ref="BA222:BN222"/>
    <mergeCell ref="BA223:BN223"/>
    <mergeCell ref="AJ219:AY219"/>
    <mergeCell ref="AJ220:AY220"/>
    <mergeCell ref="AJ221:AY221"/>
    <mergeCell ref="AJ222:AY222"/>
    <mergeCell ref="BX219:CL219"/>
    <mergeCell ref="BX220:CL220"/>
    <mergeCell ref="BX221:CL221"/>
    <mergeCell ref="BX222:CL222"/>
    <mergeCell ref="CP219:DH219"/>
    <mergeCell ref="CP220:DH220"/>
    <mergeCell ref="CP221:DH221"/>
    <mergeCell ref="CP222:DH222"/>
    <mergeCell ref="CP223:DH223"/>
    <mergeCell ref="A224:AA224"/>
    <mergeCell ref="A225:AA225"/>
    <mergeCell ref="A226:AA226"/>
    <mergeCell ref="AD224:AH224"/>
    <mergeCell ref="AD225:AH225"/>
    <mergeCell ref="AC226:AH226"/>
    <mergeCell ref="AJ224:AY224"/>
    <mergeCell ref="AJ225:AY225"/>
    <mergeCell ref="AJ226:AY226"/>
    <mergeCell ref="CP224:DH224"/>
    <mergeCell ref="CP225:DH225"/>
    <mergeCell ref="BA226:BN226"/>
    <mergeCell ref="BX226:CL226"/>
    <mergeCell ref="CP226:DH226"/>
    <mergeCell ref="BA224:BN224"/>
    <mergeCell ref="BA225:BN225"/>
    <mergeCell ref="BX224:CL224"/>
    <mergeCell ref="BX225:CL22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zoomScalePageLayoutView="0" workbookViewId="0" topLeftCell="A1">
      <selection activeCell="BW14" sqref="BW14:CN14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202</v>
      </c>
    </row>
    <row r="2" spans="1:110" s="3" customFormat="1" ht="21" customHeight="1">
      <c r="A2" s="291" t="s">
        <v>203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</row>
    <row r="3" spans="1:110" ht="47.25" customHeight="1">
      <c r="A3" s="302" t="s">
        <v>170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 t="s">
        <v>171</v>
      </c>
      <c r="AD3" s="300"/>
      <c r="AE3" s="300"/>
      <c r="AF3" s="300"/>
      <c r="AG3" s="300"/>
      <c r="AH3" s="300"/>
      <c r="AI3" s="300" t="s">
        <v>253</v>
      </c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 t="s">
        <v>210</v>
      </c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 t="s">
        <v>172</v>
      </c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 t="s">
        <v>173</v>
      </c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6"/>
    </row>
    <row r="4" spans="1:110" s="9" customFormat="1" ht="12" customHeight="1" thickBot="1">
      <c r="A4" s="303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1">
        <v>2</v>
      </c>
      <c r="AD4" s="301"/>
      <c r="AE4" s="301"/>
      <c r="AF4" s="301"/>
      <c r="AG4" s="301"/>
      <c r="AH4" s="301"/>
      <c r="AI4" s="301">
        <v>3</v>
      </c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>
        <v>4</v>
      </c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>
        <v>5</v>
      </c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>
        <v>6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5"/>
    </row>
    <row r="5" spans="1:110" ht="22.5" customHeight="1">
      <c r="A5" s="296" t="s">
        <v>254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7"/>
      <c r="AC5" s="298" t="s">
        <v>204</v>
      </c>
      <c r="AD5" s="299"/>
      <c r="AE5" s="299"/>
      <c r="AF5" s="299"/>
      <c r="AG5" s="299"/>
      <c r="AH5" s="299"/>
      <c r="AI5" s="299" t="s">
        <v>56</v>
      </c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88">
        <f>AZ6</f>
        <v>1935300</v>
      </c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7" t="s">
        <v>40</v>
      </c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134">
        <f>AZ5-BW5</f>
        <v>2391184.5300000003</v>
      </c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6"/>
    </row>
    <row r="6" spans="1:110" ht="12" customHeight="1">
      <c r="A6" s="292" t="s">
        <v>55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3"/>
      <c r="AC6" s="325" t="s">
        <v>187</v>
      </c>
      <c r="AD6" s="314"/>
      <c r="AE6" s="314"/>
      <c r="AF6" s="314"/>
      <c r="AG6" s="314"/>
      <c r="AH6" s="315"/>
      <c r="AI6" s="313" t="s">
        <v>57</v>
      </c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5"/>
      <c r="AZ6" s="307">
        <f>AZ8</f>
        <v>1935300</v>
      </c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33"/>
      <c r="BW6" s="313" t="s">
        <v>40</v>
      </c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33"/>
      <c r="CO6" s="313">
        <f>AZ6-BW6</f>
        <v>2391184.5300000003</v>
      </c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9"/>
    </row>
    <row r="7" spans="1:110" ht="8.2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5"/>
      <c r="AC7" s="326"/>
      <c r="AD7" s="317"/>
      <c r="AE7" s="317"/>
      <c r="AF7" s="317"/>
      <c r="AG7" s="317"/>
      <c r="AH7" s="318"/>
      <c r="AI7" s="316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8"/>
      <c r="AZ7" s="330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4"/>
      <c r="BW7" s="330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4"/>
      <c r="CO7" s="330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2"/>
    </row>
    <row r="8" spans="1:110" ht="12" customHeight="1">
      <c r="A8" s="292" t="s">
        <v>58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325" t="s">
        <v>187</v>
      </c>
      <c r="AD8" s="314"/>
      <c r="AE8" s="314"/>
      <c r="AF8" s="314"/>
      <c r="AG8" s="314"/>
      <c r="AH8" s="315"/>
      <c r="AI8" s="313" t="s">
        <v>362</v>
      </c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5"/>
      <c r="AZ8" s="307">
        <v>1935300</v>
      </c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19"/>
      <c r="BW8" s="307">
        <v>-455884.53</v>
      </c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19"/>
      <c r="CO8" s="307">
        <f>AZ8-BW8</f>
        <v>2391184.5300000003</v>
      </c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9"/>
    </row>
    <row r="9" spans="1:110" ht="27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5"/>
      <c r="AC9" s="326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8"/>
      <c r="AZ9" s="310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20"/>
      <c r="BW9" s="310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20"/>
      <c r="CO9" s="310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2"/>
    </row>
    <row r="10" spans="1:110" ht="24" customHeight="1">
      <c r="A10" s="321" t="s">
        <v>59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327" t="s">
        <v>188</v>
      </c>
      <c r="AD10" s="287"/>
      <c r="AE10" s="287"/>
      <c r="AF10" s="287"/>
      <c r="AG10" s="287"/>
      <c r="AH10" s="287"/>
      <c r="AI10" s="287" t="s">
        <v>60</v>
      </c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8">
        <f>AZ11</f>
        <v>-12580810</v>
      </c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>
        <f>BW11</f>
        <v>-9340218.64</v>
      </c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90"/>
    </row>
    <row r="11" spans="1:110" ht="22.5" customHeight="1">
      <c r="A11" s="323" t="s">
        <v>30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4"/>
      <c r="AC11" s="327" t="s">
        <v>188</v>
      </c>
      <c r="AD11" s="287"/>
      <c r="AE11" s="287"/>
      <c r="AF11" s="287"/>
      <c r="AG11" s="287"/>
      <c r="AH11" s="287"/>
      <c r="AI11" s="287" t="s">
        <v>31</v>
      </c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8">
        <f>AZ12</f>
        <v>-12580810</v>
      </c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>
        <f>BW12</f>
        <v>-9340218.64</v>
      </c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90"/>
    </row>
    <row r="12" spans="1:110" ht="24" customHeight="1">
      <c r="A12" s="323" t="s">
        <v>32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4"/>
      <c r="AC12" s="327" t="s">
        <v>188</v>
      </c>
      <c r="AD12" s="287"/>
      <c r="AE12" s="287"/>
      <c r="AF12" s="287"/>
      <c r="AG12" s="287"/>
      <c r="AH12" s="287"/>
      <c r="AI12" s="287" t="s">
        <v>33</v>
      </c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8">
        <f>AZ13</f>
        <v>-12580810</v>
      </c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>
        <f>BW13</f>
        <v>-9340218.64</v>
      </c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90"/>
    </row>
    <row r="13" spans="1:110" ht="22.5" customHeight="1">
      <c r="A13" s="323" t="s">
        <v>32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4"/>
      <c r="AC13" s="327" t="s">
        <v>188</v>
      </c>
      <c r="AD13" s="287"/>
      <c r="AE13" s="287"/>
      <c r="AF13" s="287"/>
      <c r="AG13" s="287"/>
      <c r="AH13" s="287"/>
      <c r="AI13" s="287" t="s">
        <v>363</v>
      </c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8">
        <v>-12580810</v>
      </c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>
        <v>-9340218.64</v>
      </c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90"/>
    </row>
    <row r="14" spans="1:110" ht="22.5" customHeight="1">
      <c r="A14" s="323" t="s">
        <v>34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4"/>
      <c r="AC14" s="327" t="s">
        <v>189</v>
      </c>
      <c r="AD14" s="287"/>
      <c r="AE14" s="287"/>
      <c r="AF14" s="287"/>
      <c r="AG14" s="287"/>
      <c r="AH14" s="287"/>
      <c r="AI14" s="287" t="s">
        <v>35</v>
      </c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8">
        <f>AZ15</f>
        <v>14516110</v>
      </c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8">
        <f>BW15</f>
        <v>8884334.11</v>
      </c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90"/>
    </row>
    <row r="15" spans="1:110" ht="23.25" customHeight="1">
      <c r="A15" s="323" t="s">
        <v>36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4"/>
      <c r="AC15" s="327" t="s">
        <v>189</v>
      </c>
      <c r="AD15" s="287"/>
      <c r="AE15" s="287"/>
      <c r="AF15" s="287"/>
      <c r="AG15" s="287"/>
      <c r="AH15" s="287"/>
      <c r="AI15" s="287" t="s">
        <v>37</v>
      </c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8">
        <f>AZ16</f>
        <v>14516110</v>
      </c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8">
        <f>BW16</f>
        <v>8884334.11</v>
      </c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90"/>
    </row>
    <row r="16" spans="1:110" ht="21.75" customHeight="1">
      <c r="A16" s="323" t="s">
        <v>38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4"/>
      <c r="AC16" s="327" t="s">
        <v>189</v>
      </c>
      <c r="AD16" s="287"/>
      <c r="AE16" s="287"/>
      <c r="AF16" s="287"/>
      <c r="AG16" s="287"/>
      <c r="AH16" s="287"/>
      <c r="AI16" s="287" t="s">
        <v>39</v>
      </c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8">
        <f>AZ17</f>
        <v>14516110</v>
      </c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8">
        <f>BW17</f>
        <v>8884334.11</v>
      </c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90"/>
    </row>
    <row r="17" spans="1:110" ht="21.75" customHeight="1">
      <c r="A17" s="323" t="s">
        <v>38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4"/>
      <c r="AC17" s="327" t="s">
        <v>189</v>
      </c>
      <c r="AD17" s="287"/>
      <c r="AE17" s="287"/>
      <c r="AF17" s="287"/>
      <c r="AG17" s="287"/>
      <c r="AH17" s="287"/>
      <c r="AI17" s="287" t="s">
        <v>364</v>
      </c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8">
        <f>AZ18</f>
        <v>14516110</v>
      </c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8">
        <f>BW18</f>
        <v>8884334.11</v>
      </c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90"/>
    </row>
    <row r="18" spans="1:110" ht="15" customHeight="1" thickBot="1">
      <c r="A18" s="10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335" t="s">
        <v>189</v>
      </c>
      <c r="AD18" s="336"/>
      <c r="AE18" s="336"/>
      <c r="AF18" s="336"/>
      <c r="AG18" s="336"/>
      <c r="AH18" s="336"/>
      <c r="AI18" s="336" t="s">
        <v>364</v>
      </c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44">
        <v>14516110</v>
      </c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39">
        <v>8884334.11</v>
      </c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1"/>
      <c r="CO18" s="342" t="s">
        <v>176</v>
      </c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3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190</v>
      </c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BD20" s="331" t="s">
        <v>366</v>
      </c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</row>
    <row r="21" spans="19:97" s="2" customFormat="1" ht="11.25">
      <c r="S21" s="337" t="s">
        <v>191</v>
      </c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6"/>
      <c r="AZ21" s="6"/>
      <c r="BA21" s="6"/>
      <c r="BB21" s="6"/>
      <c r="BC21" s="6"/>
      <c r="BD21" s="337" t="s">
        <v>192</v>
      </c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194</v>
      </c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K23" s="331" t="s">
        <v>371</v>
      </c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</row>
    <row r="24" spans="1:104" s="6" customFormat="1" ht="11.25">
      <c r="A24" s="2" t="s">
        <v>195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337" t="s">
        <v>191</v>
      </c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K24" s="337" t="s">
        <v>192</v>
      </c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205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2"/>
      <c r="AZ26" s="2"/>
      <c r="BA26" s="2"/>
      <c r="BB26" s="2"/>
      <c r="BC26" s="2"/>
      <c r="BD26" s="331" t="s">
        <v>237</v>
      </c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</row>
    <row r="27" spans="19:97" s="6" customFormat="1" ht="11.25" customHeight="1">
      <c r="S27" s="337" t="s">
        <v>191</v>
      </c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BD27" s="337" t="s">
        <v>192</v>
      </c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</row>
    <row r="28" s="2" customFormat="1" ht="11.25">
      <c r="AU28" s="8"/>
    </row>
    <row r="29" spans="1:39" s="2" customFormat="1" ht="11.25">
      <c r="A29" s="347" t="s">
        <v>193</v>
      </c>
      <c r="B29" s="347"/>
      <c r="C29" s="348" t="s">
        <v>75</v>
      </c>
      <c r="D29" s="348"/>
      <c r="E29" s="348"/>
      <c r="F29" s="348"/>
      <c r="G29" s="345" t="s">
        <v>193</v>
      </c>
      <c r="H29" s="345"/>
      <c r="I29" s="331" t="s">
        <v>71</v>
      </c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45">
        <v>201</v>
      </c>
      <c r="AH29" s="345"/>
      <c r="AI29" s="345"/>
      <c r="AJ29" s="345"/>
      <c r="AK29" s="346">
        <v>5</v>
      </c>
      <c r="AL29" s="346"/>
      <c r="AM29" s="2" t="s">
        <v>184</v>
      </c>
    </row>
    <row r="30" ht="3" customHeight="1"/>
  </sheetData>
  <sheetProtection/>
  <mergeCells count="102">
    <mergeCell ref="AG29:AJ29"/>
    <mergeCell ref="AK29:AL29"/>
    <mergeCell ref="A29:B29"/>
    <mergeCell ref="C29:F29"/>
    <mergeCell ref="G29:H29"/>
    <mergeCell ref="I29:AF29"/>
    <mergeCell ref="BD20:CS20"/>
    <mergeCell ref="AI18:AY18"/>
    <mergeCell ref="Z23:BE23"/>
    <mergeCell ref="BK23:CZ23"/>
    <mergeCell ref="BD21:CS21"/>
    <mergeCell ref="BW18:CN18"/>
    <mergeCell ref="CO18:DF18"/>
    <mergeCell ref="S21:AX21"/>
    <mergeCell ref="AZ18:BV18"/>
    <mergeCell ref="AI16:AY16"/>
    <mergeCell ref="AZ16:BV16"/>
    <mergeCell ref="AC18:AH18"/>
    <mergeCell ref="S27:AX27"/>
    <mergeCell ref="BD27:CS27"/>
    <mergeCell ref="BK24:CZ24"/>
    <mergeCell ref="BD26:CS26"/>
    <mergeCell ref="S26:AX26"/>
    <mergeCell ref="Z24:BE24"/>
    <mergeCell ref="S20:AX20"/>
    <mergeCell ref="AC14:AH14"/>
    <mergeCell ref="AI14:AY14"/>
    <mergeCell ref="AI13:AY13"/>
    <mergeCell ref="A17:AB17"/>
    <mergeCell ref="AC17:AH17"/>
    <mergeCell ref="AC15:AH15"/>
    <mergeCell ref="AI15:AY15"/>
    <mergeCell ref="A15:AB15"/>
    <mergeCell ref="A16:AB16"/>
    <mergeCell ref="AC16:AH16"/>
    <mergeCell ref="CO10:DF10"/>
    <mergeCell ref="AZ10:BV10"/>
    <mergeCell ref="BW10:CN10"/>
    <mergeCell ref="AC13:AH13"/>
    <mergeCell ref="CO6:DF7"/>
    <mergeCell ref="AZ5:BV5"/>
    <mergeCell ref="BW5:CN5"/>
    <mergeCell ref="CO5:DF5"/>
    <mergeCell ref="AZ6:BV7"/>
    <mergeCell ref="BW6:CN7"/>
    <mergeCell ref="AC6:AH7"/>
    <mergeCell ref="AC11:AH11"/>
    <mergeCell ref="AC12:AH12"/>
    <mergeCell ref="AI12:AY12"/>
    <mergeCell ref="AI6:AY7"/>
    <mergeCell ref="AC8:AH9"/>
    <mergeCell ref="AC10:AH10"/>
    <mergeCell ref="AI10:AY10"/>
    <mergeCell ref="A10:AB10"/>
    <mergeCell ref="A12:AB12"/>
    <mergeCell ref="A13:AB13"/>
    <mergeCell ref="A14:AB14"/>
    <mergeCell ref="A11:AB11"/>
    <mergeCell ref="CO8:DF9"/>
    <mergeCell ref="AI8:AY9"/>
    <mergeCell ref="BW8:CN9"/>
    <mergeCell ref="AZ8:BV9"/>
    <mergeCell ref="CO4:DF4"/>
    <mergeCell ref="AZ3:BV3"/>
    <mergeCell ref="BW3:CN3"/>
    <mergeCell ref="CO3:DF3"/>
    <mergeCell ref="AZ4:BV4"/>
    <mergeCell ref="BW4:CN4"/>
    <mergeCell ref="A5:AB5"/>
    <mergeCell ref="AC5:AH5"/>
    <mergeCell ref="AI5:AY5"/>
    <mergeCell ref="AI3:AY3"/>
    <mergeCell ref="AI4:AY4"/>
    <mergeCell ref="A3:AB3"/>
    <mergeCell ref="A4:AB4"/>
    <mergeCell ref="AC3:AH3"/>
    <mergeCell ref="AC4:AH4"/>
    <mergeCell ref="CO11:DF11"/>
    <mergeCell ref="AI11:AY11"/>
    <mergeCell ref="AZ11:BV11"/>
    <mergeCell ref="BW12:CN12"/>
    <mergeCell ref="CO12:DF12"/>
    <mergeCell ref="BW16:CN16"/>
    <mergeCell ref="BW17:CN17"/>
    <mergeCell ref="AZ12:BV12"/>
    <mergeCell ref="BW11:CN11"/>
    <mergeCell ref="AZ13:BV13"/>
    <mergeCell ref="AZ14:BV14"/>
    <mergeCell ref="CO13:DF13"/>
    <mergeCell ref="BW14:CN14"/>
    <mergeCell ref="CO14:DF14"/>
    <mergeCell ref="BW15:CN15"/>
    <mergeCell ref="AI17:AY17"/>
    <mergeCell ref="AZ17:BV17"/>
    <mergeCell ref="CO16:DF16"/>
    <mergeCell ref="A2:DF2"/>
    <mergeCell ref="A6:AB7"/>
    <mergeCell ref="A8:AB9"/>
    <mergeCell ref="CO15:DF15"/>
    <mergeCell ref="BW13:CN13"/>
    <mergeCell ref="CO17:DF17"/>
    <mergeCell ref="AZ15:BV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2015-10-08T05:42:45Z</cp:lastPrinted>
  <dcterms:created xsi:type="dcterms:W3CDTF">2007-09-21T13:36:41Z</dcterms:created>
  <dcterms:modified xsi:type="dcterms:W3CDTF">2015-10-08T06:02:10Z</dcterms:modified>
  <cp:category/>
  <cp:version/>
  <cp:contentType/>
  <cp:contentStatus/>
</cp:coreProperties>
</file>