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'стр.3'!$A$1:$DF$30</definedName>
  </definedNames>
  <calcPr fullCalcOnLoad="1"/>
</workbook>
</file>

<file path=xl/sharedStrings.xml><?xml version="1.0" encoding="utf-8"?>
<sst xmlns="http://schemas.openxmlformats.org/spreadsheetml/2006/main" count="485" uniqueCount="398">
  <si>
    <t xml:space="preserve">951 0503 0130023050 244 </t>
  </si>
  <si>
    <t xml:space="preserve">951 0503 0810022610 244 </t>
  </si>
  <si>
    <t xml:space="preserve">951 0503 0810022610 240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</si>
  <si>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государственных (муниципальных) нужд)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</si>
  <si>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(Социальные выплаты гражданам, кроме публичных нормативных социальных выплат)</t>
  </si>
  <si>
    <t>Иные выплаты персоналу государственных (муниципальных) органов, за исключением фонда оплаты труда</t>
  </si>
  <si>
    <t>951 0102 8810000110 122</t>
  </si>
  <si>
    <t>Иные выплаты персоналу государтсвенных (муниципальных) органов, за исключение фонда оплаты труда</t>
  </si>
  <si>
    <t>951 0104 8910000110 122</t>
  </si>
  <si>
    <t>951 0104 9990072390 240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</si>
  <si>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инфраструктуры"(Иные закупки товаров, работ и услуг для обеспечения государственных (муниципальных) нужд)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</si>
  <si>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тнфраструктуры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</si>
  <si>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</si>
  <si>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</si>
  <si>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</si>
  <si>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Расходы на капитальный ремонтавтомобильных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системы"(Иные закупки товаров, работ и услуг для обеспечения государственных (муниципальных) нужд)</t>
  </si>
  <si>
    <t xml:space="preserve">Расходы 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государственных (муниципальных) нужд) </t>
  </si>
  <si>
    <t>Расходы 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государственных (муниципальных) нужд)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</si>
  <si>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 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</si>
  <si>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</si>
  <si>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</si>
  <si>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</si>
  <si>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государственных (муниципальных) нужд)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</si>
  <si>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государственных (муниципальных) нужд)</t>
  </si>
  <si>
    <t>Резервные фонды местных администраций(Иные закупки товаров, работ и услуг для обеспечения государственных (муниципальных) нужд</t>
  </si>
  <si>
    <t>951 0113 9990090100 240</t>
  </si>
  <si>
    <t>951 0203 9990051180 129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</si>
  <si>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(Иные закупки товаров, работ и услуг для обеспечения государственных (муниципальнных)нужд</t>
  </si>
  <si>
    <t xml:space="preserve">951 0203 9990051180 240 </t>
  </si>
  <si>
    <t>951 0203 9990051180 244</t>
  </si>
  <si>
    <t>Фонд оплаты труда государственных (муниципальных) органов</t>
  </si>
  <si>
    <t>951 0104 8910000110 121</t>
  </si>
  <si>
    <t>951 0104 8910000110 129</t>
  </si>
  <si>
    <t>951 0113 8910099990 321</t>
  </si>
  <si>
    <t>951 0102 8810000110 129</t>
  </si>
  <si>
    <t>Фонд оплаты труда государтсвенных (муниципальных) органов</t>
  </si>
  <si>
    <t>Доходы от уплаты акцизов на прямоугонный бензин,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бюджеты,</t>
  </si>
  <si>
    <t>100 1 03 02260 01 0000 110</t>
  </si>
  <si>
    <t>Реализация направления расходов в рамках обеспечения деятельности Администрации Красноярского сельского поселения(Социальные выплаты гражданам, кроме публичных нормативных социальных выплат)</t>
  </si>
  <si>
    <t>951 0113 0210021540 240</t>
  </si>
  <si>
    <t>951 0113 0210021540 244</t>
  </si>
  <si>
    <t xml:space="preserve">951 0113 0220021620 240 </t>
  </si>
  <si>
    <t>951 0113 0220021620 244</t>
  </si>
  <si>
    <t xml:space="preserve">951 0200 0000000000 000 </t>
  </si>
  <si>
    <t xml:space="preserve">951 0203 0000000000 000 </t>
  </si>
  <si>
    <t xml:space="preserve">951 0203 9990051180 120 </t>
  </si>
  <si>
    <t xml:space="preserve">951 0203 9990051180 121 </t>
  </si>
  <si>
    <t xml:space="preserve">951 0300 0000000000 000 </t>
  </si>
  <si>
    <t xml:space="preserve">951 0309 0300000000 000 </t>
  </si>
  <si>
    <t xml:space="preserve">951 0309 0310000000 000 </t>
  </si>
  <si>
    <t xml:space="preserve">951 0309 0310021670 240 </t>
  </si>
  <si>
    <t xml:space="preserve">951 0309 0310021670 244 </t>
  </si>
  <si>
    <t xml:space="preserve">951 0309 0320000000 000 </t>
  </si>
  <si>
    <t>951 0309 0320021680 240</t>
  </si>
  <si>
    <t xml:space="preserve">951 0309 0320021680 244 </t>
  </si>
  <si>
    <t xml:space="preserve">951 0309 0330000000 000 </t>
  </si>
  <si>
    <t xml:space="preserve">951 0309 0330021710 240 </t>
  </si>
  <si>
    <t xml:space="preserve">951 0309 0330021710 244 </t>
  </si>
  <si>
    <t xml:space="preserve">951 0400 0000000000 000 </t>
  </si>
  <si>
    <t xml:space="preserve">951 0409 0000000000 000 </t>
  </si>
  <si>
    <t>951 0409 0710000000 000</t>
  </si>
  <si>
    <t xml:space="preserve">951 0409 07100S3510 240 </t>
  </si>
  <si>
    <t>951 0409 07100S3510 244</t>
  </si>
  <si>
    <t xml:space="preserve">951 0409 0710022400 240 </t>
  </si>
  <si>
    <t xml:space="preserve">951 0409 0710022400 244 </t>
  </si>
  <si>
    <t>951 0409 0710073510 240</t>
  </si>
  <si>
    <t>951 0409 0710073510 244</t>
  </si>
  <si>
    <t xml:space="preserve">951 0500 0000000000 000 </t>
  </si>
  <si>
    <t xml:space="preserve">951 0502 0000000000 000 </t>
  </si>
  <si>
    <t xml:space="preserve">951 0502 0120023020 240 </t>
  </si>
  <si>
    <t xml:space="preserve">951 0502 0120023020 244 </t>
  </si>
  <si>
    <t xml:space="preserve">951 0503 0000000000 000 </t>
  </si>
  <si>
    <t xml:space="preserve">951 0503 0120000000 000 </t>
  </si>
  <si>
    <t>951 0503 0120023010 240</t>
  </si>
  <si>
    <t xml:space="preserve">951 0503 0120023010 244 </t>
  </si>
  <si>
    <t>951 0503 0130000000 000</t>
  </si>
  <si>
    <t>951 0503 0130023030 000</t>
  </si>
  <si>
    <t>951 0503 0130023030 244</t>
  </si>
  <si>
    <t xml:space="preserve">951 0503 0130023040 240 </t>
  </si>
  <si>
    <t xml:space="preserve">951 0503 0130023040 244 </t>
  </si>
  <si>
    <t>951 0503 0130023050 240</t>
  </si>
  <si>
    <t xml:space="preserve">951 0503 0810000000 000 </t>
  </si>
  <si>
    <t xml:space="preserve">951 0600 0000000000 000 </t>
  </si>
  <si>
    <t xml:space="preserve">951 0605 0520099990 240 </t>
  </si>
  <si>
    <t xml:space="preserve">951 0605 0520099990 244 </t>
  </si>
  <si>
    <t xml:space="preserve">951 0700 0000000000 000 </t>
  </si>
  <si>
    <t xml:space="preserve">951 0705 9990022950 240 </t>
  </si>
  <si>
    <t xml:space="preserve">951 0705 9990022950 244 </t>
  </si>
  <si>
    <t xml:space="preserve">951 0800 0000000000 000 </t>
  </si>
  <si>
    <t xml:space="preserve">951 0801 0000000000 000 </t>
  </si>
  <si>
    <t xml:space="preserve">951 0801 0410000000 000 </t>
  </si>
  <si>
    <t>951 0801 0410000590 610</t>
  </si>
  <si>
    <t xml:space="preserve">951 0801 0410000590 611 </t>
  </si>
  <si>
    <t>951 1000 0000000000 000</t>
  </si>
  <si>
    <t>951 1001 0000000000 000</t>
  </si>
  <si>
    <t xml:space="preserve">951 1001 9000000000 000 </t>
  </si>
  <si>
    <t>951 1001 9990000000 000</t>
  </si>
  <si>
    <t xml:space="preserve">951 1001 9990010050 320 </t>
  </si>
  <si>
    <t xml:space="preserve">951 1001 9990010050 321 </t>
  </si>
  <si>
    <t xml:space="preserve">951 1100 0000000000 000 </t>
  </si>
  <si>
    <t xml:space="preserve">951 1101 0000000000 000 </t>
  </si>
  <si>
    <t xml:space="preserve">951 1101 0610021950 240 </t>
  </si>
  <si>
    <t xml:space="preserve">951 1101 0610021950 244 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</si>
  <si>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</si>
  <si>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</si>
  <si>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</si>
  <si>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</si>
  <si>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</si>
  <si>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</si>
  <si>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</si>
  <si>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</si>
  <si>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</si>
  <si>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</si>
  <si>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</si>
  <si>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 xml:space="preserve">951 0102 8000000000 000 </t>
  </si>
  <si>
    <t xml:space="preserve">951 0102 8800000000 000 </t>
  </si>
  <si>
    <t xml:space="preserve">951 0102 8810000000 000 </t>
  </si>
  <si>
    <t xml:space="preserve">951 0102 8810000110 120 </t>
  </si>
  <si>
    <t xml:space="preserve">951 0102 8810000110 121 </t>
  </si>
  <si>
    <t xml:space="preserve">951 0104 0000000000 000 </t>
  </si>
  <si>
    <t xml:space="preserve">951 0104 8900000000 000 </t>
  </si>
  <si>
    <t xml:space="preserve">951 0104 8910000000 000 </t>
  </si>
  <si>
    <t>951 0104 8910000110 120</t>
  </si>
  <si>
    <t xml:space="preserve">951 0104 8910000190 240 </t>
  </si>
  <si>
    <t>951 0104 8910000190 244</t>
  </si>
  <si>
    <t xml:space="preserve">951 0104 8910099990 850 </t>
  </si>
  <si>
    <t xml:space="preserve">951 0104 8910099990 852 </t>
  </si>
  <si>
    <t xml:space="preserve">951 0104 9990072390 244 </t>
  </si>
  <si>
    <t>Проведение выборов в Собрание депутатов Красноярского сельского поселения в рамках непрограммных расходов (Специальные расходы)</t>
  </si>
  <si>
    <t>Обеспечение проведения выборов и референдумов</t>
  </si>
  <si>
    <t>951 0107 9990090350 880</t>
  </si>
  <si>
    <t xml:space="preserve">951 0111 9990090100 870 </t>
  </si>
  <si>
    <t xml:space="preserve">951 0113 8910099990 850 </t>
  </si>
  <si>
    <t>951 0113 9990022960 244</t>
  </si>
  <si>
    <t>951 0113 9990022960 240</t>
  </si>
  <si>
    <t>951 0113 9990090100 244</t>
  </si>
  <si>
    <t>Изменения остатков средств</t>
  </si>
  <si>
    <t>000 90 00 00 00 00 0000 000</t>
  </si>
  <si>
    <t>000 01 00 00 00 00 0000 000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</si>
  <si>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</si>
  <si>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</si>
  <si>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</si>
  <si>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</si>
  <si>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</si>
  <si>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ОБРАЗОВАНИЕ</t>
  </si>
  <si>
    <t>182 1 05 03010 01 2100 110</t>
  </si>
  <si>
    <t>182 1 06 06030 00 0000 110</t>
  </si>
  <si>
    <t>182 1 01 02030 01 2100 110</t>
  </si>
  <si>
    <t>Доходы от продажи материальных и нематериальных активов</t>
  </si>
  <si>
    <t>951 1 14 00000 00 0000 000</t>
  </si>
  <si>
    <t>182 1 01 02020 01 4000 110</t>
  </si>
  <si>
    <t>182 1 01 02020 01 2000 110</t>
  </si>
  <si>
    <t>182 1 01 02020 01 2100 110</t>
  </si>
  <si>
    <t>182 1 01 02020 01 1000 110</t>
  </si>
  <si>
    <t>951 1 14 02053 10 0000 410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</si>
  <si>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</si>
  <si>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</si>
  <si>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</si>
  <si>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182 1 06 06043 10 2100 110</t>
  </si>
  <si>
    <t>182 1 06 06033 10 2100 110</t>
  </si>
  <si>
    <t>182 1 05 03010 01 3000 110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</si>
  <si>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</si>
  <si>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</si>
  <si>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</si>
  <si>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</si>
  <si>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</si>
  <si>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</si>
  <si>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</si>
  <si>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</si>
  <si>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</si>
  <si>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</si>
  <si>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</si>
  <si>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</si>
  <si>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</si>
  <si>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</si>
  <si>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</si>
  <si>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</si>
  <si>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</si>
  <si>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</si>
  <si>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</si>
  <si>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</si>
  <si>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</si>
  <si>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</si>
  <si>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</si>
  <si>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</si>
  <si>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</si>
  <si>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</si>
  <si>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</si>
  <si>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</si>
  <si>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</si>
  <si>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</si>
  <si>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</si>
  <si>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</si>
  <si>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</si>
  <si>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</si>
  <si>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</si>
  <si>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</si>
  <si>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</si>
  <si>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</si>
  <si>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</si>
  <si>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</si>
  <si>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</si>
  <si>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</si>
  <si>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</si>
  <si>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</si>
  <si>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</si>
  <si>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</si>
  <si>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</si>
  <si>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</si>
  <si>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</si>
  <si>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</si>
  <si>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</si>
  <si>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</si>
  <si>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</si>
  <si>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</si>
  <si>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</si>
  <si>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33309356</t>
  </si>
  <si>
    <t>60257830000</t>
  </si>
  <si>
    <t>Г.В. Уварова</t>
  </si>
  <si>
    <t>Налоги на совокупный доход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</si>
  <si>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</si>
  <si>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</si>
  <si>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</si>
  <si>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</si>
  <si>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</si>
  <si>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</si>
  <si>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</si>
  <si>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</si>
  <si>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</si>
  <si>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</si>
  <si>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</si>
  <si>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</si>
  <si>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</si>
  <si>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</si>
  <si>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</si>
  <si>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</si>
  <si>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</si>
  <si>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</si>
  <si>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</si>
  <si>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</si>
  <si>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</si>
  <si>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</si>
  <si>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</si>
  <si>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</si>
  <si>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</si>
  <si>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</si>
  <si>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182 1 01 02000 01 0000 110</t>
  </si>
  <si>
    <t>182 1 01 02010 01 0000 110</t>
  </si>
  <si>
    <t>182 1 01 02030 01 0000 110</t>
  </si>
  <si>
    <t>182 1 01 02010 01 1000 110</t>
  </si>
  <si>
    <t>182 1 01 02030 01 1000 110</t>
  </si>
  <si>
    <t>182 1 01 02030 01 3000 110</t>
  </si>
  <si>
    <t>182 1 05 03000 00 0000 110</t>
  </si>
  <si>
    <t>182 1 05 03010 00 0000 110</t>
  </si>
  <si>
    <t>182 1 05 03010 01 0000 110</t>
  </si>
  <si>
    <t>182 1 05 03010 01 1000 110</t>
  </si>
  <si>
    <t>182 1 06 01000 00 0000 110</t>
  </si>
  <si>
    <t>182 1 06 01030 10 0000 110</t>
  </si>
  <si>
    <t>182 1 06 01030 10 1000 110</t>
  </si>
  <si>
    <t>951 1 08 04000 01 0000 110</t>
  </si>
  <si>
    <t>951 1 08 04020 01 0000 110</t>
  </si>
  <si>
    <t>951 1 08 04020 01 1000 110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</si>
  <si>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</si>
  <si>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</si>
  <si>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</si>
  <si>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</si>
  <si>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</si>
  <si>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</si>
  <si>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</si>
  <si>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951 2 02 03024 10 0000 151</t>
  </si>
  <si>
    <t>951 2 02 04999 00 0000 151</t>
  </si>
  <si>
    <t>951 2 02 04999 10 0000 151</t>
  </si>
  <si>
    <t>Итого внутренних оборотов</t>
  </si>
  <si>
    <t>000 8 70 00000 00 0000 000</t>
  </si>
  <si>
    <t>951 2 02 04000 00 0000 151</t>
  </si>
  <si>
    <t>Администрация Красноярского сельского поселения</t>
  </si>
  <si>
    <t>951 0113 0000000 000 000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</si>
  <si>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</si>
  <si>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</si>
  <si>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</si>
  <si>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</si>
  <si>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</si>
  <si>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</si>
  <si>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Прочая закупка товаров, работ и услуг для государственных (муниципальных) нужд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</si>
  <si>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</si>
  <si>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</si>
  <si>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</si>
  <si>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</si>
  <si>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</si>
  <si>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</si>
  <si>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</si>
  <si>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</si>
  <si>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</si>
  <si>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</si>
  <si>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</si>
  <si>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</si>
  <si>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</si>
  <si>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</si>
  <si>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</si>
  <si>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</si>
  <si>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</si>
  <si>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</si>
  <si>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ФИЗИЧЕСКАЯ КУЛЬТУРА И СПОРТ</t>
  </si>
  <si>
    <t xml:space="preserve">Физическая культура  </t>
  </si>
  <si>
    <t>000 01 05 00 00 00 0000 000</t>
  </si>
  <si>
    <t>000 01 05 02 01 10 0000 510</t>
  </si>
  <si>
    <t>000 01 05 02 01 10 0000 610</t>
  </si>
  <si>
    <t>182 1 01 02030 01 2000 110</t>
  </si>
  <si>
    <t>В.В. Светличный</t>
  </si>
  <si>
    <t>Штрафы, санкции, возмещение ущерба</t>
  </si>
  <si>
    <t>Е.А. Плутенко</t>
  </si>
  <si>
    <t>Налоги товары (работы, услуги), реализуемые на территории Российской Федерации</t>
  </si>
  <si>
    <t>Акцизы по подактивными товарами (продукции),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</si>
  <si>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</si>
  <si>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</si>
  <si>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</si>
  <si>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</si>
  <si>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100 1 03 02240 01 0000 110</t>
  </si>
  <si>
    <t>100 1 03 02230 01 0000 110</t>
  </si>
  <si>
    <t>100 1 03 02000 01 0000 110</t>
  </si>
  <si>
    <t>1 03 00000 00 0000 000</t>
  </si>
  <si>
    <t>951 0104 9990000 000 000</t>
  </si>
  <si>
    <t>ОХРАНА ОКРУЖАЮЩЕЙ СРЕДЫ</t>
  </si>
  <si>
    <t>Муниципальная  программа Красноярского сельского поселения "Развитие культуры и туризма"</t>
  </si>
  <si>
    <t>182 1 06 06043 10 3000 110</t>
  </si>
  <si>
    <t>951 0801 0400000 000 000</t>
  </si>
  <si>
    <t>Резервные фонды</t>
  </si>
  <si>
    <t>951 0111 9000000 000 000</t>
  </si>
  <si>
    <t>Уплата налога на имущество организаций и земельного налога</t>
  </si>
  <si>
    <t>951 0100 0000000 000 000</t>
  </si>
  <si>
    <t>951 0000 0000000 000 000</t>
  </si>
  <si>
    <t>Прочие межбюджетные трансферты, передаваемые 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</si>
  <si>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</si>
  <si>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</si>
  <si>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</si>
  <si>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</si>
  <si>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</si>
  <si>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</si>
  <si>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182 1 06 06033 10 0000 110</t>
  </si>
  <si>
    <t>Земельный налог с физических лиц</t>
  </si>
  <si>
    <t>182 1 06 06033 10 1000 110</t>
  </si>
  <si>
    <t>182 1 06 06040 10 0000 110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</si>
  <si>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</si>
  <si>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</si>
  <si>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</si>
  <si>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182 1 06 01030 10 4000 110</t>
  </si>
  <si>
    <t>182 1 06 01030 10 2100 110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</si>
  <si>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</si>
  <si>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</si>
  <si>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"Защита населения от чрезвычайных ситуаций в Красноярском сельском поселении"</t>
  </si>
  <si>
    <t>Подпрограмма "Обеспечение безопасности на воде на территории Красноярского сельского поселения"</t>
  </si>
  <si>
    <t>Муниципальная программа "Развитие транспортной системы" подпрограмма "Развитие транспортной инфракструктуры в Красноярском сельском поселении"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</si>
  <si>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</si>
  <si>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Подпрограмма "Благоустройство населенных пунктов Красноярского сельского поселения"</t>
  </si>
  <si>
    <t>Подпрограмма "Энергосбережение и повышения энергетической эффективности"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</si>
  <si>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</si>
  <si>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Красноярского сельского поселения по Главе Красноярского сельского поселения в рамках обеспечения функционирования Главы Красноярского сельского поселения (Расходы на выплаты  персоналу государственных (муниципальных) органов)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</si>
  <si>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</si>
  <si>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</si>
  <si>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</si>
  <si>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</si>
  <si>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</si>
  <si>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</si>
  <si>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</si>
  <si>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</si>
  <si>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</si>
  <si>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</si>
  <si>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951 0113 8910099990 320</t>
  </si>
  <si>
    <t>Пособия, компенсации и иные социальные выплаты гражданам, кроме публичных нормативных обязательств</t>
  </si>
  <si>
    <t>951 0113 8910099990 851</t>
  </si>
  <si>
    <t xml:space="preserve">Уплата прочих налогов, сборов </t>
  </si>
  <si>
    <t>951 0113 8910099990 852</t>
  </si>
  <si>
    <t>951 0113 9990021020 240</t>
  </si>
  <si>
    <t>951 0113 9990021020 244</t>
  </si>
  <si>
    <t>951 0113 0230021610 244 000</t>
  </si>
  <si>
    <t>951 0113 0230021610 240 000</t>
  </si>
  <si>
    <t>04</t>
  </si>
  <si>
    <t>Уплата прочих налогов и сборов</t>
  </si>
  <si>
    <t>Уплата иных платежей</t>
  </si>
  <si>
    <t>951 0104 8910099990 853</t>
  </si>
  <si>
    <t>951 0113 8910099990 853</t>
  </si>
  <si>
    <t xml:space="preserve">951 0409 0710025020 244 </t>
  </si>
  <si>
    <t>951 0409 0710025020 240</t>
  </si>
  <si>
    <t>951 0409 0710023470 244</t>
  </si>
  <si>
    <t>951 0409 0710023470 240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</si>
  <si>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</si>
  <si>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обепсечения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</si>
  <si>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</si>
  <si>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</si>
  <si>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апреля</t>
  </si>
  <si>
    <t>04.04.2016г.</t>
  </si>
  <si>
    <t>802 1 16 51040 02 0000 140</t>
  </si>
  <si>
    <t>802 1 16 500000 00 0000 140</t>
  </si>
  <si>
    <t>802 1 16 00000 00 0000 000</t>
  </si>
  <si>
    <t>Социальные выплаты гражданам, кроме публичных нормативных социальных выплат</t>
  </si>
  <si>
    <t>951 0113 9990090100 320</t>
  </si>
  <si>
    <t>951 0113 9990090100 321</t>
  </si>
  <si>
    <t>194546,96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</si>
</sst>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</numFmts>
  <fonts count="3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6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2" fontId="6" fillId="0" borderId="19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2" fontId="10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2" fontId="2" fillId="0" borderId="28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1" xfId="0" applyFont="1" applyFill="1" applyBorder="1" applyAlignment="1">
      <alignment/>
    </xf>
    <xf numFmtId="2" fontId="2" fillId="0" borderId="19" xfId="0" applyNumberFormat="1" applyFont="1" applyFill="1" applyBorder="1" applyAlignment="1" applyProtection="1">
      <alignment horizontal="center"/>
      <protection hidden="1" locked="0"/>
    </xf>
    <xf numFmtId="2" fontId="2" fillId="0" borderId="32" xfId="0" applyNumberFormat="1" applyFont="1" applyFill="1" applyBorder="1" applyAlignment="1" applyProtection="1">
      <alignment horizontal="center"/>
      <protection hidden="1" locked="0"/>
    </xf>
    <xf numFmtId="2" fontId="2" fillId="0" borderId="3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9" fontId="2" fillId="0" borderId="34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 applyProtection="1">
      <alignment horizontal="center"/>
      <protection hidden="1" locked="0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2" fontId="10" fillId="0" borderId="19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/>
    </xf>
    <xf numFmtId="2" fontId="6" fillId="0" borderId="35" xfId="6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6" fillId="0" borderId="41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3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left" wrapText="1"/>
    </xf>
    <xf numFmtId="2" fontId="2" fillId="0" borderId="49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19" xfId="0" applyNumberFormat="1" applyFont="1" applyFill="1" applyBorder="1" applyAlignment="1" applyProtection="1">
      <alignment horizontal="center"/>
      <protection/>
    </xf>
    <xf numFmtId="2" fontId="30" fillId="0" borderId="15" xfId="0" applyNumberFormat="1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2" fontId="6" fillId="0" borderId="28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2" fontId="6" fillId="0" borderId="5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28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9" fontId="2" fillId="0" borderId="5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5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wrapText="1"/>
    </xf>
    <xf numFmtId="0" fontId="2" fillId="0" borderId="34" xfId="0" applyFont="1" applyFill="1" applyBorder="1" applyAlignment="1">
      <alignment horizontal="left" wrapText="1"/>
    </xf>
    <xf numFmtId="49" fontId="6" fillId="0" borderId="56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4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2" fontId="2" fillId="0" borderId="28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31" xfId="0" applyFont="1" applyBorder="1" applyAlignment="1">
      <alignment/>
    </xf>
    <xf numFmtId="2" fontId="2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3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0"/>
  <sheetViews>
    <sheetView zoomScaleSheetLayoutView="100" zoomScalePageLayoutView="0" workbookViewId="0" topLeftCell="A1">
      <selection activeCell="BW76" sqref="BW76:CN76"/>
    </sheetView>
  </sheetViews>
  <sheetFormatPr defaultColWidth="0.875" defaultRowHeight="12.75"/>
  <cols>
    <col min="1" max="27" width="0.875" style="14" customWidth="1"/>
    <col min="28" max="28" width="11.375" style="14" customWidth="1"/>
    <col min="29" max="53" width="0.875" style="14" customWidth="1"/>
    <col min="54" max="54" width="5.75390625" style="14" customWidth="1"/>
    <col min="55" max="68" width="0.875" style="14" customWidth="1"/>
    <col min="69" max="69" width="0.6171875" style="14" customWidth="1"/>
    <col min="70" max="71" width="0.875" style="14" hidden="1" customWidth="1"/>
    <col min="72" max="72" width="0.12890625" style="14" hidden="1" customWidth="1"/>
    <col min="73" max="74" width="0.875" style="14" hidden="1" customWidth="1"/>
    <col min="75" max="88" width="0.875" style="14" customWidth="1"/>
    <col min="89" max="89" width="0.37109375" style="14" customWidth="1"/>
    <col min="90" max="90" width="0.74609375" style="14" hidden="1" customWidth="1"/>
    <col min="91" max="91" width="0.875" style="14" hidden="1" customWidth="1"/>
    <col min="92" max="92" width="1.875" style="14" hidden="1" customWidth="1"/>
    <col min="93" max="106" width="0.875" style="14" customWidth="1"/>
    <col min="107" max="107" width="0.37109375" style="14" customWidth="1"/>
    <col min="108" max="109" width="0.875" style="14" hidden="1" customWidth="1"/>
    <col min="110" max="110" width="1.12109375" style="14" hidden="1" customWidth="1"/>
    <col min="111" max="16384" width="0.875" style="14" customWidth="1"/>
  </cols>
  <sheetData>
    <row r="1" spans="22:110" ht="15" customHeight="1" thickBot="1">
      <c r="V1" s="148" t="s">
        <v>187</v>
      </c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O1" s="84" t="s">
        <v>168</v>
      </c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6"/>
    </row>
    <row r="2" spans="1:110" s="16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CO2" s="87" t="s">
        <v>188</v>
      </c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146"/>
    </row>
    <row r="3" spans="40:110" s="16" customFormat="1" ht="15" customHeight="1">
      <c r="AN3" s="54"/>
      <c r="AO3" s="54"/>
      <c r="AP3" s="54"/>
      <c r="AQ3" s="54"/>
      <c r="AR3" s="55" t="s">
        <v>174</v>
      </c>
      <c r="AS3" s="147" t="s">
        <v>389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56"/>
      <c r="BL3" s="80">
        <v>2016</v>
      </c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54" t="s">
        <v>175</v>
      </c>
      <c r="BY3" s="54"/>
      <c r="BZ3" s="54"/>
      <c r="CM3" s="17" t="s">
        <v>169</v>
      </c>
      <c r="CO3" s="138" t="s">
        <v>390</v>
      </c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81"/>
    </row>
    <row r="4" spans="1:110" s="16" customFormat="1" ht="10.5" customHeight="1">
      <c r="A4" s="16" t="s">
        <v>227</v>
      </c>
      <c r="CO4" s="93" t="s">
        <v>216</v>
      </c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76"/>
    </row>
    <row r="5" spans="1:110" s="16" customFormat="1" ht="10.5" customHeight="1">
      <c r="A5" s="172" t="s">
        <v>228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3" t="s">
        <v>236</v>
      </c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M5" s="17" t="s">
        <v>170</v>
      </c>
      <c r="CO5" s="77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9"/>
    </row>
    <row r="6" spans="1:110" s="16" customFormat="1" ht="22.5" customHeight="1">
      <c r="A6" s="172" t="s">
        <v>173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5" t="s">
        <v>237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D6" s="149" t="s">
        <v>229</v>
      </c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38" t="s">
        <v>230</v>
      </c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81"/>
    </row>
    <row r="7" spans="1:110" s="16" customFormat="1" ht="15" customHeight="1">
      <c r="A7" s="16" t="s">
        <v>198</v>
      </c>
      <c r="CD7" s="149" t="s">
        <v>171</v>
      </c>
      <c r="CE7" s="149"/>
      <c r="CF7" s="149"/>
      <c r="CG7" s="149"/>
      <c r="CH7" s="149"/>
      <c r="CI7" s="149"/>
      <c r="CJ7" s="149"/>
      <c r="CK7" s="149"/>
      <c r="CL7" s="149"/>
      <c r="CM7" s="149"/>
      <c r="CN7" s="150"/>
      <c r="CO7" s="138" t="s">
        <v>217</v>
      </c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81"/>
    </row>
    <row r="8" spans="1:110" s="16" customFormat="1" ht="15" customHeight="1" thickBot="1">
      <c r="A8" s="16" t="s">
        <v>199</v>
      </c>
      <c r="CO8" s="141" t="s">
        <v>172</v>
      </c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70"/>
    </row>
    <row r="9" spans="1:110" s="18" customFormat="1" ht="21" customHeight="1">
      <c r="A9" s="169" t="s">
        <v>189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</row>
    <row r="10" spans="1:110" ht="33" customHeight="1">
      <c r="A10" s="174" t="s">
        <v>161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 t="s">
        <v>162</v>
      </c>
      <c r="AD10" s="151"/>
      <c r="AE10" s="151"/>
      <c r="AF10" s="151"/>
      <c r="AG10" s="151"/>
      <c r="AH10" s="151"/>
      <c r="AI10" s="151" t="s">
        <v>231</v>
      </c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 t="s">
        <v>200</v>
      </c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 t="s">
        <v>163</v>
      </c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 t="s">
        <v>164</v>
      </c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71"/>
    </row>
    <row r="11" spans="1:110" s="19" customFormat="1" ht="12" customHeight="1" thickBot="1">
      <c r="A11" s="167">
        <v>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52">
        <v>2</v>
      </c>
      <c r="AD11" s="152"/>
      <c r="AE11" s="152"/>
      <c r="AF11" s="152"/>
      <c r="AG11" s="152"/>
      <c r="AH11" s="152"/>
      <c r="AI11" s="152">
        <v>3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>
        <v>4</v>
      </c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>
        <v>5</v>
      </c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>
        <v>6</v>
      </c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4"/>
    </row>
    <row r="12" spans="1:110" ht="15" customHeight="1">
      <c r="A12" s="163" t="s">
        <v>190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4"/>
      <c r="AC12" s="165" t="s">
        <v>166</v>
      </c>
      <c r="AD12" s="166"/>
      <c r="AE12" s="166"/>
      <c r="AF12" s="166"/>
      <c r="AG12" s="166"/>
      <c r="AH12" s="166"/>
      <c r="AI12" s="166" t="s">
        <v>242</v>
      </c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53">
        <f>BC14+BC66</f>
        <v>10986200</v>
      </c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8">
        <f>BW14+BW66</f>
        <v>2944079.2199999997</v>
      </c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>
        <f>BC12-BW12</f>
        <v>8042120.78</v>
      </c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60"/>
    </row>
    <row r="13" spans="1:110" ht="15" customHeight="1">
      <c r="A13" s="176" t="s">
        <v>165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126"/>
      <c r="AD13" s="124"/>
      <c r="AE13" s="124"/>
      <c r="AF13" s="124"/>
      <c r="AG13" s="124"/>
      <c r="AH13" s="125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5"/>
      <c r="BC13" s="155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61"/>
      <c r="BW13" s="155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61"/>
      <c r="CO13" s="155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7"/>
    </row>
    <row r="14" spans="1:110" s="21" customFormat="1" ht="14.25" customHeight="1">
      <c r="A14" s="136" t="s">
        <v>235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  <c r="AC14" s="180"/>
      <c r="AD14" s="128"/>
      <c r="AE14" s="128"/>
      <c r="AF14" s="128"/>
      <c r="AG14" s="128"/>
      <c r="AH14" s="129"/>
      <c r="AI14" s="127" t="s">
        <v>243</v>
      </c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9"/>
      <c r="BC14" s="111">
        <f>BC15+BC28+BC34+BC41+BC57+BC63+BC61</f>
        <v>6121000</v>
      </c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162"/>
      <c r="BW14" s="111">
        <f>BW15+BW34+BW41+BW57+BW63+BW28+BW61</f>
        <v>1087579.22</v>
      </c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162"/>
      <c r="CO14" s="111">
        <f>BC14-BW14</f>
        <v>5033420.78</v>
      </c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9"/>
    </row>
    <row r="15" spans="1:110" ht="15" customHeight="1">
      <c r="A15" s="178" t="s">
        <v>244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38"/>
      <c r="AD15" s="139"/>
      <c r="AE15" s="139"/>
      <c r="AF15" s="139"/>
      <c r="AG15" s="139"/>
      <c r="AH15" s="139"/>
      <c r="AI15" s="140" t="s">
        <v>210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4">
        <f>BC16</f>
        <v>1746900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>
        <f>BW16</f>
        <v>367277.28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4">
        <f>CO16</f>
        <v>1379622.72</v>
      </c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10"/>
    </row>
    <row r="16" spans="1:110" ht="14.25" customHeight="1">
      <c r="A16" s="134" t="s">
        <v>245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138"/>
      <c r="AD16" s="139"/>
      <c r="AE16" s="139"/>
      <c r="AF16" s="139"/>
      <c r="AG16" s="139"/>
      <c r="AH16" s="139"/>
      <c r="AI16" s="139" t="s">
        <v>246</v>
      </c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07">
        <f>BC17</f>
        <v>1746900</v>
      </c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>
        <f>BW17+BW23+BW22+BW19+BW20</f>
        <v>367277.28</v>
      </c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107">
        <f aca="true" t="shared" si="0" ref="CO16:CO35">BC16-BW16</f>
        <v>1379622.72</v>
      </c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7"/>
    </row>
    <row r="17" spans="1:110" ht="77.25" customHeight="1">
      <c r="A17" s="134" t="s">
        <v>241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5"/>
      <c r="AC17" s="138"/>
      <c r="AD17" s="139"/>
      <c r="AE17" s="139"/>
      <c r="AF17" s="139"/>
      <c r="AG17" s="139"/>
      <c r="AH17" s="139"/>
      <c r="AI17" s="139" t="s">
        <v>247</v>
      </c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07">
        <v>1746900</v>
      </c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>
        <f>BW18</f>
        <v>367311.84</v>
      </c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16">
        <f t="shared" si="0"/>
        <v>1379588.16</v>
      </c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</row>
    <row r="18" spans="1:110" ht="78.75" customHeight="1">
      <c r="A18" s="134" t="s">
        <v>241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  <c r="AC18" s="138"/>
      <c r="AD18" s="139"/>
      <c r="AE18" s="139"/>
      <c r="AF18" s="139"/>
      <c r="AG18" s="139"/>
      <c r="AH18" s="139"/>
      <c r="AI18" s="139" t="s">
        <v>249</v>
      </c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07">
        <v>0</v>
      </c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>
        <v>367311.84</v>
      </c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16">
        <f t="shared" si="0"/>
        <v>-367311.84</v>
      </c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3"/>
    </row>
    <row r="19" spans="1:110" ht="78.75" customHeight="1">
      <c r="A19" s="134" t="s">
        <v>241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  <c r="AC19" s="126"/>
      <c r="AD19" s="124"/>
      <c r="AE19" s="124"/>
      <c r="AF19" s="124"/>
      <c r="AG19" s="124"/>
      <c r="AH19" s="125"/>
      <c r="AI19" s="123" t="s">
        <v>153</v>
      </c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5"/>
      <c r="BC19" s="114">
        <v>0</v>
      </c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06"/>
      <c r="BR19" s="43"/>
      <c r="BS19" s="43"/>
      <c r="BT19" s="43"/>
      <c r="BU19" s="43"/>
      <c r="BV19" s="43"/>
      <c r="BW19" s="114">
        <v>0</v>
      </c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06"/>
      <c r="CL19" s="43"/>
      <c r="CM19" s="43"/>
      <c r="CN19" s="43"/>
      <c r="CO19" s="116">
        <f t="shared" si="0"/>
        <v>0</v>
      </c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66"/>
      <c r="DE19" s="66"/>
      <c r="DF19" s="67"/>
    </row>
    <row r="20" spans="1:110" ht="78.75" customHeight="1">
      <c r="A20" s="134" t="s">
        <v>241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5"/>
      <c r="AC20" s="126"/>
      <c r="AD20" s="124"/>
      <c r="AE20" s="124"/>
      <c r="AF20" s="124"/>
      <c r="AG20" s="124"/>
      <c r="AH20" s="125"/>
      <c r="AI20" s="123" t="s">
        <v>151</v>
      </c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5"/>
      <c r="BC20" s="114">
        <v>0</v>
      </c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06"/>
      <c r="BR20" s="43"/>
      <c r="BS20" s="43"/>
      <c r="BT20" s="43"/>
      <c r="BU20" s="43"/>
      <c r="BV20" s="43"/>
      <c r="BW20" s="114">
        <f>BW21</f>
        <v>-34.56</v>
      </c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06"/>
      <c r="CL20" s="43"/>
      <c r="CM20" s="43"/>
      <c r="CN20" s="43"/>
      <c r="CO20" s="116">
        <f t="shared" si="0"/>
        <v>34.56</v>
      </c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66"/>
      <c r="DE20" s="66"/>
      <c r="DF20" s="67"/>
    </row>
    <row r="21" spans="1:110" ht="78.75" customHeight="1">
      <c r="A21" s="134" t="s">
        <v>241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5"/>
      <c r="AC21" s="126"/>
      <c r="AD21" s="124"/>
      <c r="AE21" s="124"/>
      <c r="AF21" s="124"/>
      <c r="AG21" s="124"/>
      <c r="AH21" s="125"/>
      <c r="AI21" s="123" t="s">
        <v>152</v>
      </c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5"/>
      <c r="BC21" s="114">
        <v>0</v>
      </c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06"/>
      <c r="BR21" s="43"/>
      <c r="BS21" s="43"/>
      <c r="BT21" s="43"/>
      <c r="BU21" s="43"/>
      <c r="BV21" s="43"/>
      <c r="BW21" s="114">
        <v>-34.56</v>
      </c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06"/>
      <c r="CL21" s="43"/>
      <c r="CM21" s="43"/>
      <c r="CN21" s="43"/>
      <c r="CO21" s="116">
        <f t="shared" si="0"/>
        <v>34.56</v>
      </c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66"/>
      <c r="DE21" s="66"/>
      <c r="DF21" s="67"/>
    </row>
    <row r="22" spans="1:110" ht="78.75" customHeight="1">
      <c r="A22" s="134" t="s">
        <v>241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5"/>
      <c r="AC22" s="126"/>
      <c r="AD22" s="124"/>
      <c r="AE22" s="124"/>
      <c r="AF22" s="124"/>
      <c r="AG22" s="124"/>
      <c r="AH22" s="125"/>
      <c r="AI22" s="123" t="s">
        <v>150</v>
      </c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5"/>
      <c r="BC22" s="114">
        <v>0</v>
      </c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06"/>
      <c r="BR22" s="43"/>
      <c r="BS22" s="43"/>
      <c r="BT22" s="43"/>
      <c r="BU22" s="43"/>
      <c r="BV22" s="43"/>
      <c r="BW22" s="114">
        <v>0</v>
      </c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06"/>
      <c r="CL22" s="43"/>
      <c r="CM22" s="43"/>
      <c r="CN22" s="43"/>
      <c r="CO22" s="116">
        <f t="shared" si="0"/>
        <v>0</v>
      </c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66"/>
      <c r="DE22" s="66"/>
      <c r="DF22" s="67"/>
    </row>
    <row r="23" spans="1:110" ht="47.25" customHeight="1">
      <c r="A23" s="134" t="s">
        <v>240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5"/>
      <c r="AC23" s="138"/>
      <c r="AD23" s="139"/>
      <c r="AE23" s="139"/>
      <c r="AF23" s="139"/>
      <c r="AG23" s="139"/>
      <c r="AH23" s="139"/>
      <c r="AI23" s="139" t="s">
        <v>248</v>
      </c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07">
        <f>BC24+BC25+BC27</f>
        <v>0</v>
      </c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>
        <f>BW24+BW25+BW27</f>
        <v>0</v>
      </c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1">
        <f t="shared" si="0"/>
        <v>0</v>
      </c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90"/>
    </row>
    <row r="24" spans="1:110" ht="47.25" customHeight="1">
      <c r="A24" s="134" t="s">
        <v>240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5"/>
      <c r="AC24" s="138"/>
      <c r="AD24" s="139"/>
      <c r="AE24" s="139"/>
      <c r="AF24" s="139"/>
      <c r="AG24" s="139"/>
      <c r="AH24" s="139"/>
      <c r="AI24" s="139" t="s">
        <v>250</v>
      </c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07">
        <v>0</v>
      </c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>
        <v>0</v>
      </c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1">
        <f t="shared" si="0"/>
        <v>0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90"/>
    </row>
    <row r="25" spans="1:110" ht="47.25" customHeight="1">
      <c r="A25" s="134" t="s">
        <v>240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5"/>
      <c r="AC25" s="138"/>
      <c r="AD25" s="139"/>
      <c r="AE25" s="139"/>
      <c r="AF25" s="139"/>
      <c r="AG25" s="139"/>
      <c r="AH25" s="139"/>
      <c r="AI25" s="139" t="s">
        <v>307</v>
      </c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07">
        <f>BC26</f>
        <v>0</v>
      </c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>
        <f>BW26</f>
        <v>0</v>
      </c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1">
        <f t="shared" si="0"/>
        <v>0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90"/>
    </row>
    <row r="26" spans="1:110" ht="47.25" customHeight="1">
      <c r="A26" s="134" t="s">
        <v>240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126"/>
      <c r="AD26" s="124"/>
      <c r="AE26" s="124"/>
      <c r="AF26" s="124"/>
      <c r="AG26" s="124"/>
      <c r="AH26" s="125"/>
      <c r="AI26" s="123" t="s">
        <v>147</v>
      </c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5"/>
      <c r="BC26" s="114">
        <v>0</v>
      </c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06"/>
      <c r="BR26" s="43"/>
      <c r="BS26" s="43"/>
      <c r="BT26" s="43"/>
      <c r="BU26" s="43"/>
      <c r="BV26" s="43"/>
      <c r="BW26" s="114">
        <v>0</v>
      </c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06"/>
      <c r="CL26" s="43"/>
      <c r="CM26" s="43"/>
      <c r="CN26" s="43"/>
      <c r="CO26" s="116">
        <f t="shared" si="0"/>
        <v>0</v>
      </c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03"/>
      <c r="DD26" s="63"/>
      <c r="DE26" s="63"/>
      <c r="DF26" s="64"/>
    </row>
    <row r="27" spans="1:110" ht="47.25" customHeight="1">
      <c r="A27" s="134" t="s">
        <v>240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  <c r="AC27" s="138"/>
      <c r="AD27" s="139"/>
      <c r="AE27" s="139"/>
      <c r="AF27" s="139"/>
      <c r="AG27" s="139"/>
      <c r="AH27" s="139"/>
      <c r="AI27" s="139" t="s">
        <v>251</v>
      </c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07">
        <v>0</v>
      </c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>
        <v>0</v>
      </c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1">
        <f t="shared" si="0"/>
        <v>0</v>
      </c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90"/>
    </row>
    <row r="28" spans="1:110" ht="37.5" customHeight="1">
      <c r="A28" s="130" t="s">
        <v>311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1"/>
      <c r="AC28" s="126"/>
      <c r="AD28" s="124"/>
      <c r="AE28" s="124"/>
      <c r="AF28" s="124"/>
      <c r="AG28" s="124"/>
      <c r="AH28" s="125"/>
      <c r="AI28" s="127" t="s">
        <v>320</v>
      </c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9"/>
      <c r="BC28" s="111">
        <f>BC29</f>
        <v>1595500</v>
      </c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2"/>
      <c r="BS28" s="12"/>
      <c r="BT28" s="12"/>
      <c r="BU28" s="12"/>
      <c r="BV28" s="13"/>
      <c r="BW28" s="111">
        <f>BW29</f>
        <v>350788.92</v>
      </c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2"/>
      <c r="CM28" s="12"/>
      <c r="CN28" s="13"/>
      <c r="CO28" s="91">
        <f t="shared" si="0"/>
        <v>1244711.08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39"/>
      <c r="DE28" s="39"/>
      <c r="DF28" s="48"/>
    </row>
    <row r="29" spans="1:110" ht="37.5" customHeight="1">
      <c r="A29" s="132" t="s">
        <v>312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3"/>
      <c r="AC29" s="126"/>
      <c r="AD29" s="124"/>
      <c r="AE29" s="124"/>
      <c r="AF29" s="124"/>
      <c r="AG29" s="124"/>
      <c r="AH29" s="125"/>
      <c r="AI29" s="155" t="s">
        <v>319</v>
      </c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61"/>
      <c r="BC29" s="114">
        <f>BC30+BC31+BC32</f>
        <v>1595500</v>
      </c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2"/>
      <c r="BS29" s="12"/>
      <c r="BT29" s="12"/>
      <c r="BU29" s="12"/>
      <c r="BV29" s="13"/>
      <c r="BW29" s="114">
        <f>BW30+BW31+BW32+BW33</f>
        <v>350788.92</v>
      </c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2"/>
      <c r="CM29" s="12"/>
      <c r="CN29" s="13"/>
      <c r="CO29" s="116">
        <f t="shared" si="0"/>
        <v>1244711.08</v>
      </c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39"/>
      <c r="DE29" s="39"/>
      <c r="DF29" s="48"/>
    </row>
    <row r="30" spans="1:110" ht="69" customHeight="1">
      <c r="A30" s="118" t="s">
        <v>313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9"/>
      <c r="AC30" s="126"/>
      <c r="AD30" s="124"/>
      <c r="AE30" s="124"/>
      <c r="AF30" s="124"/>
      <c r="AG30" s="124"/>
      <c r="AH30" s="125"/>
      <c r="AI30" s="123" t="s">
        <v>318</v>
      </c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5"/>
      <c r="BC30" s="114">
        <v>556200</v>
      </c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2"/>
      <c r="BS30" s="12"/>
      <c r="BT30" s="12"/>
      <c r="BU30" s="12"/>
      <c r="BV30" s="13"/>
      <c r="BW30" s="114">
        <v>122018.86</v>
      </c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2"/>
      <c r="CM30" s="12"/>
      <c r="CN30" s="13"/>
      <c r="CO30" s="116">
        <f t="shared" si="0"/>
        <v>434181.14</v>
      </c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39"/>
      <c r="DE30" s="39"/>
      <c r="DF30" s="48"/>
    </row>
    <row r="31" spans="1:110" ht="90" customHeight="1">
      <c r="A31" s="118" t="s">
        <v>314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9"/>
      <c r="AC31" s="120"/>
      <c r="AD31" s="121"/>
      <c r="AE31" s="121"/>
      <c r="AF31" s="121"/>
      <c r="AG31" s="121"/>
      <c r="AH31" s="122"/>
      <c r="AI31" s="123" t="s">
        <v>317</v>
      </c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5"/>
      <c r="BC31" s="114">
        <v>11200</v>
      </c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2"/>
      <c r="BS31" s="12"/>
      <c r="BT31" s="12"/>
      <c r="BU31" s="12"/>
      <c r="BV31" s="13"/>
      <c r="BW31" s="114">
        <v>2131.51</v>
      </c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2"/>
      <c r="CM31" s="12"/>
      <c r="CN31" s="13"/>
      <c r="CO31" s="116">
        <f t="shared" si="0"/>
        <v>9068.49</v>
      </c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39"/>
      <c r="DE31" s="39"/>
      <c r="DF31" s="48"/>
    </row>
    <row r="32" spans="1:110" ht="81.75" customHeight="1">
      <c r="A32" s="118" t="s">
        <v>315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9"/>
      <c r="AC32" s="120"/>
      <c r="AD32" s="121"/>
      <c r="AE32" s="121"/>
      <c r="AF32" s="121"/>
      <c r="AG32" s="121"/>
      <c r="AH32" s="122"/>
      <c r="AI32" s="123" t="s">
        <v>316</v>
      </c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114">
        <v>1028100</v>
      </c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2"/>
      <c r="BS32" s="12"/>
      <c r="BT32" s="12"/>
      <c r="BU32" s="12"/>
      <c r="BV32" s="13"/>
      <c r="BW32" s="114">
        <v>248577.76</v>
      </c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2"/>
      <c r="CM32" s="12"/>
      <c r="CN32" s="13"/>
      <c r="CO32" s="116">
        <f t="shared" si="0"/>
        <v>779522.24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39"/>
      <c r="DE32" s="39"/>
      <c r="DF32" s="48"/>
    </row>
    <row r="33" spans="1:110" ht="81.75" customHeight="1">
      <c r="A33" s="118" t="s">
        <v>36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9"/>
      <c r="AC33" s="120"/>
      <c r="AD33" s="121"/>
      <c r="AE33" s="121"/>
      <c r="AF33" s="121"/>
      <c r="AG33" s="121"/>
      <c r="AH33" s="122"/>
      <c r="AI33" s="123" t="s">
        <v>37</v>
      </c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4">
        <v>0</v>
      </c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2"/>
      <c r="BS33" s="12"/>
      <c r="BT33" s="12"/>
      <c r="BU33" s="12"/>
      <c r="BV33" s="13"/>
      <c r="BW33" s="114">
        <v>-21939.21</v>
      </c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2"/>
      <c r="CM33" s="12"/>
      <c r="CN33" s="13"/>
      <c r="CO33" s="116">
        <f>BC33-BW33</f>
        <v>21939.21</v>
      </c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39"/>
      <c r="DE33" s="39"/>
      <c r="DF33" s="48"/>
    </row>
    <row r="34" spans="1:110" ht="13.5" customHeight="1">
      <c r="A34" s="136" t="s">
        <v>219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5"/>
      <c r="AC34" s="126"/>
      <c r="AD34" s="124"/>
      <c r="AE34" s="124"/>
      <c r="AF34" s="124"/>
      <c r="AG34" s="124"/>
      <c r="AH34" s="125"/>
      <c r="AI34" s="127" t="s">
        <v>211</v>
      </c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111">
        <f>BC35</f>
        <v>1026300</v>
      </c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02"/>
      <c r="BW34" s="185">
        <f>BW35</f>
        <v>210000.41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7"/>
      <c r="CO34" s="111">
        <f t="shared" si="0"/>
        <v>816299.59</v>
      </c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9"/>
    </row>
    <row r="35" spans="1:110" ht="13.5" customHeight="1">
      <c r="A35" s="134" t="s">
        <v>203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5"/>
      <c r="AC35" s="138"/>
      <c r="AD35" s="139"/>
      <c r="AE35" s="139"/>
      <c r="AF35" s="139"/>
      <c r="AG35" s="139"/>
      <c r="AH35" s="139"/>
      <c r="AI35" s="139" t="s">
        <v>252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07">
        <f>BC36</f>
        <v>1026300</v>
      </c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1">
        <f>BW36</f>
        <v>210000.41</v>
      </c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7">
        <f t="shared" si="0"/>
        <v>816299.59</v>
      </c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7"/>
    </row>
    <row r="36" spans="1:110" ht="13.5" customHeight="1">
      <c r="A36" s="134" t="s">
        <v>203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5"/>
      <c r="AC36" s="138"/>
      <c r="AD36" s="139"/>
      <c r="AE36" s="139"/>
      <c r="AF36" s="139"/>
      <c r="AG36" s="139"/>
      <c r="AH36" s="139"/>
      <c r="AI36" s="139" t="s">
        <v>253</v>
      </c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07">
        <f>BC37</f>
        <v>1026300</v>
      </c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>
        <f>BW37</f>
        <v>210000.41</v>
      </c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>
        <f>CO37</f>
        <v>816299.59</v>
      </c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7"/>
    </row>
    <row r="37" spans="1:110" ht="13.5" customHeight="1">
      <c r="A37" s="134" t="s">
        <v>203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5"/>
      <c r="AC37" s="138"/>
      <c r="AD37" s="139"/>
      <c r="AE37" s="139"/>
      <c r="AF37" s="139"/>
      <c r="AG37" s="139"/>
      <c r="AH37" s="139"/>
      <c r="AI37" s="139" t="s">
        <v>254</v>
      </c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07">
        <v>1026300</v>
      </c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>
        <f>BW38+BW40+BW39</f>
        <v>210000.41</v>
      </c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>
        <f aca="true" t="shared" si="1" ref="CO37:CO42">BC37-BW37</f>
        <v>816299.59</v>
      </c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7"/>
    </row>
    <row r="38" spans="1:110" ht="13.5" customHeight="1">
      <c r="A38" s="134" t="s">
        <v>203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5"/>
      <c r="AC38" s="138"/>
      <c r="AD38" s="139"/>
      <c r="AE38" s="139"/>
      <c r="AF38" s="139"/>
      <c r="AG38" s="139"/>
      <c r="AH38" s="139"/>
      <c r="AI38" s="139" t="s">
        <v>255</v>
      </c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07">
        <v>0</v>
      </c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>
        <v>210000.41</v>
      </c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>
        <f t="shared" si="1"/>
        <v>-210000.41</v>
      </c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7"/>
    </row>
    <row r="39" spans="1:110" ht="13.5" customHeight="1">
      <c r="A39" s="134" t="s">
        <v>203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5"/>
      <c r="AC39" s="126"/>
      <c r="AD39" s="124"/>
      <c r="AE39" s="124"/>
      <c r="AF39" s="124"/>
      <c r="AG39" s="124"/>
      <c r="AH39" s="125"/>
      <c r="AI39" s="123" t="s">
        <v>145</v>
      </c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5"/>
      <c r="BC39" s="114">
        <v>0</v>
      </c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06"/>
      <c r="BR39" s="43"/>
      <c r="BS39" s="43"/>
      <c r="BT39" s="43"/>
      <c r="BU39" s="43"/>
      <c r="BV39" s="43"/>
      <c r="BW39" s="114">
        <v>0</v>
      </c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06"/>
      <c r="CL39" s="43"/>
      <c r="CM39" s="43"/>
      <c r="CN39" s="43"/>
      <c r="CO39" s="114">
        <f t="shared" si="1"/>
        <v>0</v>
      </c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06"/>
      <c r="DD39" s="60"/>
      <c r="DE39" s="60"/>
      <c r="DF39" s="61"/>
    </row>
    <row r="40" spans="1:110" ht="13.5" customHeight="1">
      <c r="A40" s="134" t="s">
        <v>203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5"/>
      <c r="AC40" s="126"/>
      <c r="AD40" s="124"/>
      <c r="AE40" s="124"/>
      <c r="AF40" s="124"/>
      <c r="AG40" s="124"/>
      <c r="AH40" s="125"/>
      <c r="AI40" s="123" t="s">
        <v>160</v>
      </c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5"/>
      <c r="BC40" s="114">
        <v>0</v>
      </c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06"/>
      <c r="BR40" s="43"/>
      <c r="BS40" s="43"/>
      <c r="BT40" s="43"/>
      <c r="BU40" s="43"/>
      <c r="BV40" s="43"/>
      <c r="BW40" s="114">
        <v>0</v>
      </c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06"/>
      <c r="CL40" s="43"/>
      <c r="CM40" s="43"/>
      <c r="CN40" s="43"/>
      <c r="CO40" s="114">
        <f t="shared" si="1"/>
        <v>0</v>
      </c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06"/>
      <c r="DD40" s="60"/>
      <c r="DE40" s="60"/>
      <c r="DF40" s="61"/>
    </row>
    <row r="41" spans="1:110" ht="12.75" customHeight="1">
      <c r="A41" s="136" t="s">
        <v>220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38"/>
      <c r="AD41" s="139"/>
      <c r="AE41" s="139"/>
      <c r="AF41" s="139"/>
      <c r="AG41" s="139"/>
      <c r="AH41" s="139"/>
      <c r="AI41" s="140" t="s">
        <v>212</v>
      </c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4">
        <f>BC42+BC47</f>
        <v>1723000</v>
      </c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>
        <f>BW47+BW42</f>
        <v>153112.61000000002</v>
      </c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>
        <f t="shared" si="1"/>
        <v>1569887.39</v>
      </c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10"/>
    </row>
    <row r="42" spans="1:110" ht="14.25" customHeight="1">
      <c r="A42" s="134" t="s">
        <v>204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5"/>
      <c r="AC42" s="138"/>
      <c r="AD42" s="139"/>
      <c r="AE42" s="139"/>
      <c r="AF42" s="139"/>
      <c r="AG42" s="139"/>
      <c r="AH42" s="139"/>
      <c r="AI42" s="139" t="s">
        <v>256</v>
      </c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07">
        <f>BC43</f>
        <v>506600</v>
      </c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>
        <f>BW43</f>
        <v>8248.67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>
        <f t="shared" si="1"/>
        <v>498351.33</v>
      </c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7"/>
    </row>
    <row r="43" spans="1:110" ht="46.5" customHeight="1">
      <c r="A43" s="134" t="s">
        <v>335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5"/>
      <c r="AC43" s="138"/>
      <c r="AD43" s="139"/>
      <c r="AE43" s="139"/>
      <c r="AF43" s="139"/>
      <c r="AG43" s="139"/>
      <c r="AH43" s="139"/>
      <c r="AI43" s="139" t="s">
        <v>257</v>
      </c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07">
        <v>506600</v>
      </c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1">
        <f>BW44+BW45+BW46</f>
        <v>8248.67</v>
      </c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5">
        <f>BC43-BW43-CO46</f>
        <v>498351.15</v>
      </c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95"/>
    </row>
    <row r="44" spans="1:110" ht="46.5" customHeight="1">
      <c r="A44" s="134" t="s">
        <v>335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5"/>
      <c r="AC44" s="138"/>
      <c r="AD44" s="139"/>
      <c r="AE44" s="139"/>
      <c r="AF44" s="139"/>
      <c r="AG44" s="139"/>
      <c r="AH44" s="139"/>
      <c r="AI44" s="139" t="s">
        <v>258</v>
      </c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07">
        <v>0</v>
      </c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>
        <v>7639.23</v>
      </c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5">
        <f aca="true" t="shared" si="2" ref="CO44:CO56">BC44-BW44</f>
        <v>-7639.23</v>
      </c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95"/>
    </row>
    <row r="45" spans="1:110" ht="46.5" customHeight="1">
      <c r="A45" s="134" t="s">
        <v>335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5"/>
      <c r="AC45" s="126"/>
      <c r="AD45" s="124"/>
      <c r="AE45" s="124"/>
      <c r="AF45" s="124"/>
      <c r="AG45" s="124"/>
      <c r="AH45" s="125"/>
      <c r="AI45" s="123" t="s">
        <v>346</v>
      </c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5"/>
      <c r="BC45" s="114">
        <v>0</v>
      </c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06"/>
      <c r="BR45" s="43"/>
      <c r="BS45" s="43"/>
      <c r="BT45" s="43"/>
      <c r="BU45" s="43"/>
      <c r="BV45" s="43"/>
      <c r="BW45" s="114">
        <v>609.62</v>
      </c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06"/>
      <c r="CL45" s="43"/>
      <c r="CM45" s="43"/>
      <c r="CN45" s="43"/>
      <c r="CO45" s="98">
        <f t="shared" si="2"/>
        <v>-609.62</v>
      </c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100"/>
      <c r="DC45" s="57"/>
      <c r="DD45" s="57"/>
      <c r="DE45" s="57"/>
      <c r="DF45" s="58"/>
    </row>
    <row r="46" spans="1:110" ht="46.5" customHeight="1">
      <c r="A46" s="134" t="s">
        <v>335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138"/>
      <c r="AD46" s="139"/>
      <c r="AE46" s="139"/>
      <c r="AF46" s="139"/>
      <c r="AG46" s="139"/>
      <c r="AH46" s="139"/>
      <c r="AI46" s="139" t="s">
        <v>345</v>
      </c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07">
        <v>0</v>
      </c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>
        <v>-0.18</v>
      </c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5">
        <f t="shared" si="2"/>
        <v>0.18</v>
      </c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95"/>
    </row>
    <row r="47" spans="1:110" s="21" customFormat="1" ht="15" customHeight="1">
      <c r="A47" s="136" t="s">
        <v>205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7"/>
      <c r="AC47" s="181"/>
      <c r="AD47" s="140"/>
      <c r="AE47" s="140"/>
      <c r="AF47" s="140"/>
      <c r="AG47" s="140"/>
      <c r="AH47" s="140"/>
      <c r="AI47" s="140" t="s">
        <v>213</v>
      </c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88">
        <f>BC48+BC52</f>
        <v>1216400</v>
      </c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44">
        <f>BW48+BW52</f>
        <v>144863.94</v>
      </c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>
        <f t="shared" si="2"/>
        <v>1071536.06</v>
      </c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10"/>
    </row>
    <row r="48" spans="1:110" ht="15" customHeight="1">
      <c r="A48" s="134" t="s">
        <v>336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  <c r="AC48" s="138"/>
      <c r="AD48" s="139"/>
      <c r="AE48" s="139"/>
      <c r="AF48" s="139"/>
      <c r="AG48" s="139"/>
      <c r="AH48" s="139"/>
      <c r="AI48" s="139" t="s">
        <v>146</v>
      </c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07">
        <f>BC49</f>
        <v>280400</v>
      </c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1">
        <f>BW49</f>
        <v>127478.28</v>
      </c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7">
        <f t="shared" si="2"/>
        <v>152921.72</v>
      </c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7"/>
    </row>
    <row r="49" spans="1:110" ht="34.5" customHeight="1">
      <c r="A49" s="134" t="s">
        <v>337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38"/>
      <c r="AD49" s="139"/>
      <c r="AE49" s="139"/>
      <c r="AF49" s="139"/>
      <c r="AG49" s="139"/>
      <c r="AH49" s="139"/>
      <c r="AI49" s="139" t="s">
        <v>338</v>
      </c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07">
        <v>280400</v>
      </c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1">
        <f>BW50+BW51</f>
        <v>127478.28</v>
      </c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7">
        <f t="shared" si="2"/>
        <v>152921.72</v>
      </c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7"/>
    </row>
    <row r="50" spans="1:110" ht="35.25" customHeight="1">
      <c r="A50" s="134" t="s">
        <v>337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5"/>
      <c r="AC50" s="138"/>
      <c r="AD50" s="139"/>
      <c r="AE50" s="139"/>
      <c r="AF50" s="139"/>
      <c r="AG50" s="139"/>
      <c r="AH50" s="139"/>
      <c r="AI50" s="139" t="s">
        <v>340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07">
        <v>0</v>
      </c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>
        <v>126463.1</v>
      </c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>
        <f t="shared" si="2"/>
        <v>-126463.1</v>
      </c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7"/>
    </row>
    <row r="51" spans="1:110" ht="35.25" customHeight="1">
      <c r="A51" s="134" t="s">
        <v>337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  <c r="AC51" s="126"/>
      <c r="AD51" s="124"/>
      <c r="AE51" s="124"/>
      <c r="AF51" s="124"/>
      <c r="AG51" s="124"/>
      <c r="AH51" s="125"/>
      <c r="AI51" s="123" t="s">
        <v>159</v>
      </c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5"/>
      <c r="BC51" s="114">
        <v>0</v>
      </c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06"/>
      <c r="BR51" s="43"/>
      <c r="BS51" s="43"/>
      <c r="BT51" s="43"/>
      <c r="BU51" s="43"/>
      <c r="BV51" s="43"/>
      <c r="BW51" s="114">
        <v>1015.18</v>
      </c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06"/>
      <c r="CL51" s="43"/>
      <c r="CM51" s="43"/>
      <c r="CN51" s="43"/>
      <c r="CO51" s="114">
        <f t="shared" si="2"/>
        <v>-1015.18</v>
      </c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06"/>
      <c r="DD51" s="60"/>
      <c r="DE51" s="60"/>
      <c r="DF51" s="61"/>
    </row>
    <row r="52" spans="1:110" ht="17.25" customHeight="1">
      <c r="A52" s="134" t="s">
        <v>339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5"/>
      <c r="AC52" s="138"/>
      <c r="AD52" s="139"/>
      <c r="AE52" s="139"/>
      <c r="AF52" s="139"/>
      <c r="AG52" s="139"/>
      <c r="AH52" s="139"/>
      <c r="AI52" s="139" t="s">
        <v>341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07">
        <f>BC53</f>
        <v>936000</v>
      </c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>
        <f>BW53</f>
        <v>17385.66</v>
      </c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>
        <f t="shared" si="2"/>
        <v>918614.34</v>
      </c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7"/>
    </row>
    <row r="53" spans="1:110" ht="47.25" customHeight="1">
      <c r="A53" s="134" t="s">
        <v>342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138"/>
      <c r="AD53" s="139"/>
      <c r="AE53" s="139"/>
      <c r="AF53" s="139"/>
      <c r="AG53" s="139"/>
      <c r="AH53" s="139"/>
      <c r="AI53" s="139" t="s">
        <v>343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07">
        <v>936000</v>
      </c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>
        <f>BW54+BW55+BW56</f>
        <v>17385.66</v>
      </c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>
        <f t="shared" si="2"/>
        <v>918614.34</v>
      </c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7"/>
    </row>
    <row r="54" spans="1:110" ht="45.75" customHeight="1">
      <c r="A54" s="134" t="s">
        <v>342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138"/>
      <c r="AD54" s="139"/>
      <c r="AE54" s="139"/>
      <c r="AF54" s="139"/>
      <c r="AG54" s="139"/>
      <c r="AH54" s="139"/>
      <c r="AI54" s="139" t="s">
        <v>344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07">
        <v>0</v>
      </c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>
        <v>15999.09</v>
      </c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>
        <f t="shared" si="2"/>
        <v>-15999.09</v>
      </c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7"/>
    </row>
    <row r="55" spans="1:110" ht="45.75" customHeight="1">
      <c r="A55" s="134" t="s">
        <v>342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  <c r="AC55" s="123"/>
      <c r="AD55" s="124"/>
      <c r="AE55" s="124"/>
      <c r="AF55" s="124"/>
      <c r="AG55" s="124"/>
      <c r="AH55" s="125"/>
      <c r="AI55" s="123" t="s">
        <v>158</v>
      </c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5"/>
      <c r="BC55" s="114">
        <v>0</v>
      </c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06"/>
      <c r="BR55" s="43"/>
      <c r="BS55" s="43"/>
      <c r="BT55" s="43"/>
      <c r="BU55" s="43"/>
      <c r="BV55" s="43"/>
      <c r="BW55" s="114">
        <v>1386.57</v>
      </c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06"/>
      <c r="CL55" s="43"/>
      <c r="CM55" s="43"/>
      <c r="CN55" s="43"/>
      <c r="CO55" s="114">
        <f t="shared" si="2"/>
        <v>-1386.57</v>
      </c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06"/>
      <c r="DC55" s="60"/>
      <c r="DD55" s="60"/>
      <c r="DE55" s="60"/>
      <c r="DF55" s="61"/>
    </row>
    <row r="56" spans="1:110" ht="45.75" customHeight="1">
      <c r="A56" s="134" t="s">
        <v>342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5"/>
      <c r="AC56" s="126"/>
      <c r="AD56" s="124"/>
      <c r="AE56" s="124"/>
      <c r="AF56" s="124"/>
      <c r="AG56" s="124"/>
      <c r="AH56" s="125"/>
      <c r="AI56" s="123" t="s">
        <v>324</v>
      </c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5"/>
      <c r="BC56" s="189">
        <v>0</v>
      </c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1"/>
      <c r="BR56" s="43"/>
      <c r="BS56" s="43"/>
      <c r="BT56" s="43"/>
      <c r="BU56" s="43"/>
      <c r="BV56" s="43"/>
      <c r="BW56" s="114">
        <v>0</v>
      </c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06"/>
      <c r="CL56" s="43"/>
      <c r="CM56" s="43"/>
      <c r="CN56" s="43"/>
      <c r="CO56" s="114">
        <f t="shared" si="2"/>
        <v>0</v>
      </c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06"/>
      <c r="DD56" s="60"/>
      <c r="DE56" s="60"/>
      <c r="DF56" s="61"/>
    </row>
    <row r="57" spans="1:110" ht="13.5" customHeight="1">
      <c r="A57" s="136" t="s">
        <v>221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7"/>
      <c r="AC57" s="138"/>
      <c r="AD57" s="139"/>
      <c r="AE57" s="139"/>
      <c r="AF57" s="139"/>
      <c r="AG57" s="139"/>
      <c r="AH57" s="139"/>
      <c r="AI57" s="140" t="s">
        <v>214</v>
      </c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4">
        <f>BC58</f>
        <v>11800</v>
      </c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>
        <f>BW58</f>
        <v>2000</v>
      </c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>
        <f aca="true" t="shared" si="3" ref="CO57:CO64">BC57-BW57</f>
        <v>9800</v>
      </c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10"/>
    </row>
    <row r="58" spans="1:110" ht="47.25" customHeight="1">
      <c r="A58" s="134" t="s">
        <v>206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5"/>
      <c r="AC58" s="138"/>
      <c r="AD58" s="139"/>
      <c r="AE58" s="139"/>
      <c r="AF58" s="139"/>
      <c r="AG58" s="139"/>
      <c r="AH58" s="139"/>
      <c r="AI58" s="139" t="s">
        <v>259</v>
      </c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07">
        <f>BC59</f>
        <v>11800</v>
      </c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>
        <f>BW59</f>
        <v>2000</v>
      </c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>
        <f t="shared" si="3"/>
        <v>9800</v>
      </c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7"/>
    </row>
    <row r="59" spans="1:110" ht="78.75" customHeight="1">
      <c r="A59" s="134" t="s">
        <v>207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  <c r="AC59" s="138"/>
      <c r="AD59" s="139"/>
      <c r="AE59" s="139"/>
      <c r="AF59" s="139"/>
      <c r="AG59" s="139"/>
      <c r="AH59" s="139"/>
      <c r="AI59" s="139" t="s">
        <v>260</v>
      </c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07">
        <v>11800</v>
      </c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>
        <f>BW60</f>
        <v>2000</v>
      </c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>
        <f t="shared" si="3"/>
        <v>9800</v>
      </c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7"/>
    </row>
    <row r="60" spans="1:110" ht="78.75" customHeight="1">
      <c r="A60" s="134" t="s">
        <v>207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138"/>
      <c r="AD60" s="139"/>
      <c r="AE60" s="139"/>
      <c r="AF60" s="139"/>
      <c r="AG60" s="139"/>
      <c r="AH60" s="139"/>
      <c r="AI60" s="139" t="s">
        <v>261</v>
      </c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07">
        <v>0</v>
      </c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>
        <v>2000</v>
      </c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>
        <f t="shared" si="3"/>
        <v>-2000</v>
      </c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7"/>
    </row>
    <row r="61" spans="1:110" ht="23.25" customHeight="1">
      <c r="A61" s="130" t="s">
        <v>148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82"/>
      <c r="AC61" s="127"/>
      <c r="AD61" s="128"/>
      <c r="AE61" s="128"/>
      <c r="AF61" s="128"/>
      <c r="AG61" s="128"/>
      <c r="AH61" s="129"/>
      <c r="AI61" s="127" t="s">
        <v>149</v>
      </c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9"/>
      <c r="BC61" s="111">
        <f>BC62</f>
        <v>0</v>
      </c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02"/>
      <c r="BR61" s="37"/>
      <c r="BS61" s="37"/>
      <c r="BT61" s="37"/>
      <c r="BU61" s="37"/>
      <c r="BV61" s="37"/>
      <c r="BW61" s="111">
        <f>BW62</f>
        <v>0</v>
      </c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02"/>
      <c r="CL61" s="37"/>
      <c r="CM61" s="37"/>
      <c r="CN61" s="37"/>
      <c r="CO61" s="111">
        <f>BC61-BW61</f>
        <v>0</v>
      </c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02"/>
      <c r="DC61" s="65"/>
      <c r="DD61" s="60"/>
      <c r="DE61" s="60"/>
      <c r="DF61" s="61"/>
    </row>
    <row r="62" spans="1:110" ht="88.5" customHeight="1">
      <c r="A62" s="118" t="s">
        <v>155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83"/>
      <c r="AC62" s="123"/>
      <c r="AD62" s="124"/>
      <c r="AE62" s="124"/>
      <c r="AF62" s="124"/>
      <c r="AG62" s="124"/>
      <c r="AH62" s="125"/>
      <c r="AI62" s="123" t="s">
        <v>154</v>
      </c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5"/>
      <c r="BC62" s="114">
        <v>0</v>
      </c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06"/>
      <c r="BR62" s="43"/>
      <c r="BS62" s="43"/>
      <c r="BT62" s="43"/>
      <c r="BU62" s="43"/>
      <c r="BV62" s="43"/>
      <c r="BW62" s="114">
        <v>0</v>
      </c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06"/>
      <c r="CL62" s="43"/>
      <c r="CM62" s="43"/>
      <c r="CN62" s="43"/>
      <c r="CO62" s="114">
        <f>BC62-BW62</f>
        <v>0</v>
      </c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06"/>
      <c r="DC62" s="60"/>
      <c r="DD62" s="60"/>
      <c r="DE62" s="60"/>
      <c r="DF62" s="61"/>
    </row>
    <row r="63" spans="1:110" s="21" customFormat="1" ht="15" customHeight="1">
      <c r="A63" s="136" t="s">
        <v>309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81"/>
      <c r="AD63" s="140"/>
      <c r="AE63" s="140"/>
      <c r="AF63" s="140"/>
      <c r="AG63" s="140"/>
      <c r="AH63" s="140"/>
      <c r="AI63" s="140" t="s">
        <v>393</v>
      </c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4">
        <f>BC64</f>
        <v>17500</v>
      </c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>
        <f>BW64</f>
        <v>4400</v>
      </c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>
        <f t="shared" si="3"/>
        <v>13100</v>
      </c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10"/>
    </row>
    <row r="64" spans="1:110" ht="45" customHeight="1">
      <c r="A64" s="134" t="s">
        <v>157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5"/>
      <c r="AC64" s="138"/>
      <c r="AD64" s="139"/>
      <c r="AE64" s="139"/>
      <c r="AF64" s="139"/>
      <c r="AG64" s="139"/>
      <c r="AH64" s="139"/>
      <c r="AI64" s="139" t="s">
        <v>392</v>
      </c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07">
        <f>BC65</f>
        <v>17500</v>
      </c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>
        <f>BW65</f>
        <v>4400</v>
      </c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>
        <f t="shared" si="3"/>
        <v>13100</v>
      </c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7"/>
    </row>
    <row r="65" spans="1:110" ht="45.75" customHeight="1">
      <c r="A65" s="134" t="s">
        <v>157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5"/>
      <c r="AC65" s="138"/>
      <c r="AD65" s="139"/>
      <c r="AE65" s="139"/>
      <c r="AF65" s="139"/>
      <c r="AG65" s="139"/>
      <c r="AH65" s="139"/>
      <c r="AI65" s="139" t="s">
        <v>391</v>
      </c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07">
        <v>17500</v>
      </c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>
        <v>4400</v>
      </c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>
        <f aca="true" t="shared" si="4" ref="CO65:CO70">BC65-BW65</f>
        <v>13100</v>
      </c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7"/>
    </row>
    <row r="66" spans="1:110" ht="13.5" customHeight="1">
      <c r="A66" s="130" t="s">
        <v>208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1"/>
      <c r="AC66" s="126"/>
      <c r="AD66" s="124"/>
      <c r="AE66" s="124"/>
      <c r="AF66" s="124"/>
      <c r="AG66" s="124"/>
      <c r="AH66" s="125"/>
      <c r="AI66" s="127" t="s">
        <v>215</v>
      </c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9"/>
      <c r="BC66" s="111">
        <f>BC67</f>
        <v>4865200</v>
      </c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02"/>
      <c r="BW66" s="111">
        <f>BW68+BW71+BW76</f>
        <v>1856500</v>
      </c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02"/>
      <c r="CO66" s="111">
        <f t="shared" si="4"/>
        <v>3008700</v>
      </c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9"/>
    </row>
    <row r="67" spans="1:110" ht="33" customHeight="1">
      <c r="A67" s="118" t="s">
        <v>209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126"/>
      <c r="AD67" s="124"/>
      <c r="AE67" s="124"/>
      <c r="AF67" s="124"/>
      <c r="AG67" s="124"/>
      <c r="AH67" s="125"/>
      <c r="AI67" s="123" t="s">
        <v>262</v>
      </c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5"/>
      <c r="BC67" s="114">
        <f>BC68+BC71+BC76</f>
        <v>4865200</v>
      </c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06"/>
      <c r="BW67" s="116">
        <f>BW68+BW71+BW76</f>
        <v>1856500</v>
      </c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03"/>
      <c r="CO67" s="114">
        <f t="shared" si="4"/>
        <v>3008700</v>
      </c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43"/>
    </row>
    <row r="68" spans="1:110" ht="33.75" customHeight="1">
      <c r="A68" s="130" t="s">
        <v>222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1"/>
      <c r="AC68" s="180"/>
      <c r="AD68" s="128"/>
      <c r="AE68" s="128"/>
      <c r="AF68" s="128"/>
      <c r="AG68" s="128"/>
      <c r="AH68" s="129"/>
      <c r="AI68" s="127" t="s">
        <v>263</v>
      </c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9"/>
      <c r="BC68" s="111">
        <f>BC69</f>
        <v>4268700</v>
      </c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02"/>
      <c r="BW68" s="111">
        <f>BW69</f>
        <v>1707700</v>
      </c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02"/>
      <c r="CO68" s="111">
        <f t="shared" si="4"/>
        <v>2561000</v>
      </c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3"/>
    </row>
    <row r="69" spans="1:110" ht="26.25" customHeight="1">
      <c r="A69" s="118" t="s">
        <v>223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9"/>
      <c r="AC69" s="126"/>
      <c r="AD69" s="124"/>
      <c r="AE69" s="124"/>
      <c r="AF69" s="124"/>
      <c r="AG69" s="124"/>
      <c r="AH69" s="125"/>
      <c r="AI69" s="123" t="s">
        <v>264</v>
      </c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5"/>
      <c r="BC69" s="114">
        <f>BC70</f>
        <v>4268700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06"/>
      <c r="BW69" s="114">
        <f>BW70</f>
        <v>1707700</v>
      </c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06"/>
      <c r="CO69" s="114">
        <f t="shared" si="4"/>
        <v>2561000</v>
      </c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43"/>
    </row>
    <row r="70" spans="1:110" ht="24.75" customHeight="1">
      <c r="A70" s="118" t="s">
        <v>334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9"/>
      <c r="AC70" s="126"/>
      <c r="AD70" s="124"/>
      <c r="AE70" s="124"/>
      <c r="AF70" s="124"/>
      <c r="AG70" s="124"/>
      <c r="AH70" s="125"/>
      <c r="AI70" s="123" t="s">
        <v>265</v>
      </c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5"/>
      <c r="BC70" s="114">
        <v>4268700</v>
      </c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06"/>
      <c r="BW70" s="114">
        <v>1707700</v>
      </c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06"/>
      <c r="CO70" s="114">
        <f t="shared" si="4"/>
        <v>2561000</v>
      </c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43"/>
    </row>
    <row r="71" spans="1:110" ht="35.25" customHeight="1">
      <c r="A71" s="136" t="s">
        <v>224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7"/>
      <c r="AC71" s="138"/>
      <c r="AD71" s="139"/>
      <c r="AE71" s="139"/>
      <c r="AF71" s="139"/>
      <c r="AG71" s="139"/>
      <c r="AH71" s="139"/>
      <c r="AI71" s="140" t="s">
        <v>266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4">
        <f>BC72+BC74</f>
        <v>175000</v>
      </c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>
        <f>BW72+BW74</f>
        <v>148800</v>
      </c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>
        <f>BC71-BW71</f>
        <v>26200</v>
      </c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09"/>
    </row>
    <row r="72" spans="1:110" ht="35.25" customHeight="1">
      <c r="A72" s="134" t="s">
        <v>225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5"/>
      <c r="AC72" s="138"/>
      <c r="AD72" s="139"/>
      <c r="AE72" s="139"/>
      <c r="AF72" s="139"/>
      <c r="AG72" s="139"/>
      <c r="AH72" s="139"/>
      <c r="AI72" s="139" t="s">
        <v>267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07">
        <f>BC73</f>
        <v>174800</v>
      </c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>
        <f>BW73</f>
        <v>148600</v>
      </c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>
        <f>BC72-BW72</f>
        <v>26200</v>
      </c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8"/>
    </row>
    <row r="73" spans="1:110" ht="45" customHeight="1" thickBot="1">
      <c r="A73" s="134" t="s">
        <v>333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5"/>
      <c r="AC73" s="141"/>
      <c r="AD73" s="142"/>
      <c r="AE73" s="142"/>
      <c r="AF73" s="142"/>
      <c r="AG73" s="142"/>
      <c r="AH73" s="142"/>
      <c r="AI73" s="142" t="s">
        <v>268</v>
      </c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04">
        <v>174800</v>
      </c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>
        <v>148600</v>
      </c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>
        <f>BC73-BW73</f>
        <v>26200</v>
      </c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84"/>
    </row>
    <row r="74" spans="1:110" ht="36.75" customHeight="1" thickBot="1">
      <c r="A74" s="134" t="s">
        <v>238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5"/>
      <c r="AC74" s="141"/>
      <c r="AD74" s="142"/>
      <c r="AE74" s="142"/>
      <c r="AF74" s="142"/>
      <c r="AG74" s="142"/>
      <c r="AH74" s="142"/>
      <c r="AI74" s="142" t="s">
        <v>269</v>
      </c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04">
        <v>200</v>
      </c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>
        <f>BW75</f>
        <v>200</v>
      </c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>
        <f>CO75</f>
        <v>0</v>
      </c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84"/>
    </row>
    <row r="75" spans="1:110" ht="32.25" customHeight="1" thickBot="1">
      <c r="A75" s="134" t="s">
        <v>332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5"/>
      <c r="AC75" s="141"/>
      <c r="AD75" s="142"/>
      <c r="AE75" s="142"/>
      <c r="AF75" s="142"/>
      <c r="AG75" s="142"/>
      <c r="AH75" s="142"/>
      <c r="AI75" s="142" t="s">
        <v>269</v>
      </c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04">
        <v>200</v>
      </c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>
        <v>200</v>
      </c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>
        <f>BC75-BW75</f>
        <v>0</v>
      </c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84"/>
    </row>
    <row r="76" spans="1:110" ht="12" customHeight="1">
      <c r="A76" s="136" t="s">
        <v>226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7"/>
      <c r="AC76" s="138"/>
      <c r="AD76" s="139"/>
      <c r="AE76" s="139"/>
      <c r="AF76" s="139"/>
      <c r="AG76" s="139"/>
      <c r="AH76" s="139"/>
      <c r="AI76" s="140" t="s">
        <v>274</v>
      </c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4">
        <f>BC77</f>
        <v>421500</v>
      </c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>
        <f>BW77</f>
        <v>0</v>
      </c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>
        <f>BC76-BW76</f>
        <v>421500</v>
      </c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09"/>
    </row>
    <row r="77" spans="1:110" ht="21.75" customHeight="1">
      <c r="A77" s="134" t="s">
        <v>239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5"/>
      <c r="AC77" s="138"/>
      <c r="AD77" s="139"/>
      <c r="AE77" s="139"/>
      <c r="AF77" s="139"/>
      <c r="AG77" s="139"/>
      <c r="AH77" s="139"/>
      <c r="AI77" s="139" t="s">
        <v>270</v>
      </c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07">
        <f>BC78</f>
        <v>421500</v>
      </c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>
        <f>BW78</f>
        <v>0</v>
      </c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>
        <f>CO78</f>
        <v>421500</v>
      </c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8"/>
    </row>
    <row r="78" spans="1:110" ht="22.5" customHeight="1">
      <c r="A78" s="134" t="s">
        <v>331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5"/>
      <c r="AC78" s="138"/>
      <c r="AD78" s="139"/>
      <c r="AE78" s="139"/>
      <c r="AF78" s="139"/>
      <c r="AG78" s="139"/>
      <c r="AH78" s="139"/>
      <c r="AI78" s="139" t="s">
        <v>271</v>
      </c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07">
        <v>421500</v>
      </c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>
        <v>0</v>
      </c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>
        <f>BC78-BW78</f>
        <v>421500</v>
      </c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8"/>
    </row>
    <row r="79" spans="1:110" ht="10.5" customHeight="1">
      <c r="A79" s="134" t="s">
        <v>272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5"/>
      <c r="AC79" s="138"/>
      <c r="AD79" s="139"/>
      <c r="AE79" s="139"/>
      <c r="AF79" s="139"/>
      <c r="AG79" s="139"/>
      <c r="AH79" s="139"/>
      <c r="AI79" s="139" t="s">
        <v>273</v>
      </c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8"/>
    </row>
    <row r="80" spans="1:110" ht="14.25" customHeight="1">
      <c r="A80" s="134" t="s">
        <v>190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5"/>
      <c r="AC80" s="138"/>
      <c r="AD80" s="139"/>
      <c r="AE80" s="139"/>
      <c r="AF80" s="139"/>
      <c r="AG80" s="139"/>
      <c r="AH80" s="139"/>
      <c r="AI80" s="139" t="s">
        <v>273</v>
      </c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07">
        <f>BC12</f>
        <v>10986200</v>
      </c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>
        <f>BW12</f>
        <v>2944079.2199999997</v>
      </c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>
        <f>CO12</f>
        <v>8042120.78</v>
      </c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8"/>
    </row>
  </sheetData>
  <sheetProtection/>
  <mergeCells count="443">
    <mergeCell ref="A26:AB26"/>
    <mergeCell ref="AC26:AH26"/>
    <mergeCell ref="AI26:BB26"/>
    <mergeCell ref="AI27:BB27"/>
    <mergeCell ref="BC35:BV35"/>
    <mergeCell ref="BC36:BV36"/>
    <mergeCell ref="A40:AB40"/>
    <mergeCell ref="AC40:AH40"/>
    <mergeCell ref="AI40:BB40"/>
    <mergeCell ref="BC40:BQ40"/>
    <mergeCell ref="AC39:AH39"/>
    <mergeCell ref="AI37:BB37"/>
    <mergeCell ref="AC37:AH37"/>
    <mergeCell ref="AC46:AH46"/>
    <mergeCell ref="BC39:BQ39"/>
    <mergeCell ref="A39:AB39"/>
    <mergeCell ref="A36:AB36"/>
    <mergeCell ref="A41:AB41"/>
    <mergeCell ref="AC41:AH41"/>
    <mergeCell ref="AC44:AH44"/>
    <mergeCell ref="AC42:AH42"/>
    <mergeCell ref="AC43:AH43"/>
    <mergeCell ref="AC45:AH45"/>
    <mergeCell ref="BW56:CK56"/>
    <mergeCell ref="CO56:DC56"/>
    <mergeCell ref="A55:AB55"/>
    <mergeCell ref="AC55:AH55"/>
    <mergeCell ref="CO55:DB55"/>
    <mergeCell ref="AI56:BB56"/>
    <mergeCell ref="BW55:CK55"/>
    <mergeCell ref="A56:AB56"/>
    <mergeCell ref="BC55:BQ55"/>
    <mergeCell ref="BC56:BQ56"/>
    <mergeCell ref="CO51:DC51"/>
    <mergeCell ref="CO49:DF49"/>
    <mergeCell ref="BW50:CN50"/>
    <mergeCell ref="CO50:DF50"/>
    <mergeCell ref="BW49:CN49"/>
    <mergeCell ref="BW28:CK28"/>
    <mergeCell ref="BW35:CN35"/>
    <mergeCell ref="BC50:BV50"/>
    <mergeCell ref="BC49:BV49"/>
    <mergeCell ref="BC44:BV44"/>
    <mergeCell ref="BC47:BV47"/>
    <mergeCell ref="BC45:BQ45"/>
    <mergeCell ref="BC38:BV38"/>
    <mergeCell ref="BW41:CN41"/>
    <mergeCell ref="BC48:BV48"/>
    <mergeCell ref="AI45:BB45"/>
    <mergeCell ref="AI43:BB43"/>
    <mergeCell ref="AI41:BB41"/>
    <mergeCell ref="AC51:AH51"/>
    <mergeCell ref="AC50:AH50"/>
    <mergeCell ref="AC49:AH49"/>
    <mergeCell ref="AC47:AH47"/>
    <mergeCell ref="AI50:BB50"/>
    <mergeCell ref="AI46:BB46"/>
    <mergeCell ref="AI49:BB49"/>
    <mergeCell ref="AC48:AH48"/>
    <mergeCell ref="BC34:BV34"/>
    <mergeCell ref="AI23:BB23"/>
    <mergeCell ref="BC24:BV24"/>
    <mergeCell ref="AI34:BB34"/>
    <mergeCell ref="AI30:BB30"/>
    <mergeCell ref="AI29:BB29"/>
    <mergeCell ref="AI32:BB32"/>
    <mergeCell ref="BC37:BV37"/>
    <mergeCell ref="BC46:BV46"/>
    <mergeCell ref="AI20:BB20"/>
    <mergeCell ref="AI19:BB19"/>
    <mergeCell ref="AI21:BB21"/>
    <mergeCell ref="BC31:BQ31"/>
    <mergeCell ref="AI25:BB25"/>
    <mergeCell ref="BC25:BV25"/>
    <mergeCell ref="AI24:BB24"/>
    <mergeCell ref="AI22:BB22"/>
    <mergeCell ref="BC17:BV17"/>
    <mergeCell ref="BC16:BV16"/>
    <mergeCell ref="AI18:BB18"/>
    <mergeCell ref="BC18:BV18"/>
    <mergeCell ref="A75:AB75"/>
    <mergeCell ref="AI75:BB75"/>
    <mergeCell ref="BC75:BV75"/>
    <mergeCell ref="AC75:AH75"/>
    <mergeCell ref="A74:AB74"/>
    <mergeCell ref="AC74:AH74"/>
    <mergeCell ref="AI74:BB74"/>
    <mergeCell ref="BC74:BV74"/>
    <mergeCell ref="BW34:CN34"/>
    <mergeCell ref="CO74:DF74"/>
    <mergeCell ref="CO73:DF73"/>
    <mergeCell ref="BW72:CN72"/>
    <mergeCell ref="BW38:CN38"/>
    <mergeCell ref="BW37:CN37"/>
    <mergeCell ref="BW53:CN53"/>
    <mergeCell ref="CO63:DF63"/>
    <mergeCell ref="CO59:DF59"/>
    <mergeCell ref="BW65:CN65"/>
    <mergeCell ref="CO75:DF75"/>
    <mergeCell ref="CO72:DF72"/>
    <mergeCell ref="BW73:CN73"/>
    <mergeCell ref="BW74:CN74"/>
    <mergeCell ref="BW75:CN75"/>
    <mergeCell ref="A64:AB64"/>
    <mergeCell ref="AC67:AH67"/>
    <mergeCell ref="A67:AB67"/>
    <mergeCell ref="CO67:DF67"/>
    <mergeCell ref="CO66:DF66"/>
    <mergeCell ref="AI64:BB64"/>
    <mergeCell ref="CO65:DF65"/>
    <mergeCell ref="CO64:DF64"/>
    <mergeCell ref="AI66:BB66"/>
    <mergeCell ref="AC65:AH65"/>
    <mergeCell ref="AI73:BB73"/>
    <mergeCell ref="BC71:BV71"/>
    <mergeCell ref="CO71:DF71"/>
    <mergeCell ref="A65:AB65"/>
    <mergeCell ref="A70:AB70"/>
    <mergeCell ref="AI70:BB70"/>
    <mergeCell ref="AC69:AH69"/>
    <mergeCell ref="AI69:BB69"/>
    <mergeCell ref="BW71:CN71"/>
    <mergeCell ref="BC72:BV72"/>
    <mergeCell ref="AC71:AH71"/>
    <mergeCell ref="AI71:BB71"/>
    <mergeCell ref="AI68:BB68"/>
    <mergeCell ref="AC68:AH68"/>
    <mergeCell ref="A63:AB63"/>
    <mergeCell ref="AC63:AH63"/>
    <mergeCell ref="AC60:AH60"/>
    <mergeCell ref="A61:AB61"/>
    <mergeCell ref="A62:AB62"/>
    <mergeCell ref="AC61:AH61"/>
    <mergeCell ref="AC62:AH62"/>
    <mergeCell ref="A60:AB60"/>
    <mergeCell ref="A50:AB50"/>
    <mergeCell ref="A46:AB46"/>
    <mergeCell ref="A47:AB47"/>
    <mergeCell ref="A54:AB54"/>
    <mergeCell ref="A53:AB53"/>
    <mergeCell ref="A51:AB51"/>
    <mergeCell ref="A49:AB49"/>
    <mergeCell ref="A44:AB44"/>
    <mergeCell ref="A48:AB48"/>
    <mergeCell ref="A43:AB43"/>
    <mergeCell ref="A45:AB45"/>
    <mergeCell ref="AC22:AH22"/>
    <mergeCell ref="A19:AB19"/>
    <mergeCell ref="A20:AB20"/>
    <mergeCell ref="AC20:AH20"/>
    <mergeCell ref="AC19:AH19"/>
    <mergeCell ref="A14:AB14"/>
    <mergeCell ref="A21:AB21"/>
    <mergeCell ref="AC21:AH21"/>
    <mergeCell ref="A27:AB27"/>
    <mergeCell ref="AC27:AH27"/>
    <mergeCell ref="AC25:AH25"/>
    <mergeCell ref="A15:AB15"/>
    <mergeCell ref="AC14:AH14"/>
    <mergeCell ref="AC18:AH18"/>
    <mergeCell ref="A22:AB22"/>
    <mergeCell ref="A13:AB13"/>
    <mergeCell ref="AC34:AH34"/>
    <mergeCell ref="AC23:AH23"/>
    <mergeCell ref="AC15:AH15"/>
    <mergeCell ref="A18:AB18"/>
    <mergeCell ref="A23:AB23"/>
    <mergeCell ref="A24:AB24"/>
    <mergeCell ref="AC24:AH24"/>
    <mergeCell ref="A25:AB25"/>
    <mergeCell ref="A31:AB31"/>
    <mergeCell ref="A5:R5"/>
    <mergeCell ref="BC10:BV10"/>
    <mergeCell ref="AC10:AH10"/>
    <mergeCell ref="AI10:BB10"/>
    <mergeCell ref="S5:CB5"/>
    <mergeCell ref="A10:AB10"/>
    <mergeCell ref="AP6:CB6"/>
    <mergeCell ref="A6:AO6"/>
    <mergeCell ref="CO7:DF7"/>
    <mergeCell ref="A9:DF9"/>
    <mergeCell ref="CO8:DF8"/>
    <mergeCell ref="CO10:DF10"/>
    <mergeCell ref="AI11:BB11"/>
    <mergeCell ref="AC11:AH11"/>
    <mergeCell ref="A12:AB12"/>
    <mergeCell ref="AC12:AH12"/>
    <mergeCell ref="A11:AB11"/>
    <mergeCell ref="AI12:BB12"/>
    <mergeCell ref="AI14:BB14"/>
    <mergeCell ref="BW13:CN13"/>
    <mergeCell ref="BW12:CN12"/>
    <mergeCell ref="AC13:AH13"/>
    <mergeCell ref="CO11:DF11"/>
    <mergeCell ref="BC15:BV15"/>
    <mergeCell ref="CO13:DF13"/>
    <mergeCell ref="CO12:DF12"/>
    <mergeCell ref="BC13:BV13"/>
    <mergeCell ref="CO14:DF14"/>
    <mergeCell ref="BW14:CN14"/>
    <mergeCell ref="BC14:BV14"/>
    <mergeCell ref="BW11:CN11"/>
    <mergeCell ref="BW18:CN18"/>
    <mergeCell ref="BC22:BQ22"/>
    <mergeCell ref="BC20:BQ20"/>
    <mergeCell ref="BC21:BQ21"/>
    <mergeCell ref="BW21:CK21"/>
    <mergeCell ref="BW19:CK19"/>
    <mergeCell ref="BW20:CK20"/>
    <mergeCell ref="BC19:BQ19"/>
    <mergeCell ref="BW25:CN25"/>
    <mergeCell ref="BC27:BV27"/>
    <mergeCell ref="BW26:CK26"/>
    <mergeCell ref="BW22:CK22"/>
    <mergeCell ref="BW24:CN24"/>
    <mergeCell ref="BC26:BQ26"/>
    <mergeCell ref="BW27:CN27"/>
    <mergeCell ref="BC23:BV23"/>
    <mergeCell ref="BW17:CN17"/>
    <mergeCell ref="BW16:CN16"/>
    <mergeCell ref="AI15:BB15"/>
    <mergeCell ref="CD6:CN6"/>
    <mergeCell ref="BW10:CN10"/>
    <mergeCell ref="AI13:BB13"/>
    <mergeCell ref="BW15:CN15"/>
    <mergeCell ref="BC11:BV11"/>
    <mergeCell ref="BC12:BV12"/>
    <mergeCell ref="CD7:CN7"/>
    <mergeCell ref="CO1:DF1"/>
    <mergeCell ref="CO2:DF2"/>
    <mergeCell ref="AS3:BJ3"/>
    <mergeCell ref="CO3:DF3"/>
    <mergeCell ref="V1:CM1"/>
    <mergeCell ref="CO4:DF5"/>
    <mergeCell ref="BL3:BW3"/>
    <mergeCell ref="CO6:DF6"/>
    <mergeCell ref="CO29:DC29"/>
    <mergeCell ref="CO16:DF16"/>
    <mergeCell ref="CO15:DF15"/>
    <mergeCell ref="CO18:DF18"/>
    <mergeCell ref="CO17:DF17"/>
    <mergeCell ref="BC28:BQ28"/>
    <mergeCell ref="BW23:CN23"/>
    <mergeCell ref="CO19:DC19"/>
    <mergeCell ref="CO25:DF25"/>
    <mergeCell ref="CO31:DC31"/>
    <mergeCell ref="CO32:DC32"/>
    <mergeCell ref="CO30:DC30"/>
    <mergeCell ref="CO28:DC28"/>
    <mergeCell ref="CO27:DF27"/>
    <mergeCell ref="CO23:DF23"/>
    <mergeCell ref="CO24:DF24"/>
    <mergeCell ref="CO22:DC22"/>
    <mergeCell ref="CO21:DC21"/>
    <mergeCell ref="CO20:DC20"/>
    <mergeCell ref="CO26:DC26"/>
    <mergeCell ref="CO42:DF42"/>
    <mergeCell ref="CO35:DF35"/>
    <mergeCell ref="CO34:DF34"/>
    <mergeCell ref="CO38:DF38"/>
    <mergeCell ref="CO37:DF37"/>
    <mergeCell ref="AI62:BB62"/>
    <mergeCell ref="CO41:DF41"/>
    <mergeCell ref="CO36:DF36"/>
    <mergeCell ref="AI38:BB38"/>
    <mergeCell ref="AI39:BB39"/>
    <mergeCell ref="AI44:BB44"/>
    <mergeCell ref="CO58:DF58"/>
    <mergeCell ref="CO53:DF53"/>
    <mergeCell ref="BC52:BV52"/>
    <mergeCell ref="CO54:DF54"/>
    <mergeCell ref="AI67:BB67"/>
    <mergeCell ref="BC58:BV58"/>
    <mergeCell ref="BW59:CN59"/>
    <mergeCell ref="BC64:BV64"/>
    <mergeCell ref="BC66:BV66"/>
    <mergeCell ref="BC65:BV65"/>
    <mergeCell ref="BW64:CN64"/>
    <mergeCell ref="AI60:BB60"/>
    <mergeCell ref="AI61:BB61"/>
    <mergeCell ref="BW66:CN66"/>
    <mergeCell ref="BC54:BV54"/>
    <mergeCell ref="BW54:CN54"/>
    <mergeCell ref="CO52:DF52"/>
    <mergeCell ref="BW52:CN52"/>
    <mergeCell ref="BC53:BV53"/>
    <mergeCell ref="CO62:DB62"/>
    <mergeCell ref="BW62:CK62"/>
    <mergeCell ref="BW61:CK61"/>
    <mergeCell ref="CO61:DB61"/>
    <mergeCell ref="BW63:CN63"/>
    <mergeCell ref="CO60:DF60"/>
    <mergeCell ref="A16:AB16"/>
    <mergeCell ref="A17:AB17"/>
    <mergeCell ref="AC16:AH16"/>
    <mergeCell ref="AI16:BB16"/>
    <mergeCell ref="AC17:AH17"/>
    <mergeCell ref="AI17:BB17"/>
    <mergeCell ref="BW36:CN36"/>
    <mergeCell ref="BW42:CN42"/>
    <mergeCell ref="BC43:BV43"/>
    <mergeCell ref="BW43:CN43"/>
    <mergeCell ref="BW46:CN46"/>
    <mergeCell ref="BW39:CK39"/>
    <mergeCell ref="BC41:BV41"/>
    <mergeCell ref="AI47:BB47"/>
    <mergeCell ref="AI48:BB48"/>
    <mergeCell ref="BW48:CN48"/>
    <mergeCell ref="BC51:BQ51"/>
    <mergeCell ref="BW51:CK51"/>
    <mergeCell ref="AI59:BB59"/>
    <mergeCell ref="AC59:AH59"/>
    <mergeCell ref="AI55:BB55"/>
    <mergeCell ref="AC56:AH56"/>
    <mergeCell ref="AI58:BB58"/>
    <mergeCell ref="BC57:BV57"/>
    <mergeCell ref="A79:AB79"/>
    <mergeCell ref="CO80:DF80"/>
    <mergeCell ref="AI42:BB42"/>
    <mergeCell ref="BC42:BV42"/>
    <mergeCell ref="BW80:CN80"/>
    <mergeCell ref="BC59:BV59"/>
    <mergeCell ref="AI80:BB80"/>
    <mergeCell ref="BC80:BV80"/>
    <mergeCell ref="AI65:BB65"/>
    <mergeCell ref="AC80:AH80"/>
    <mergeCell ref="AC64:AH64"/>
    <mergeCell ref="A80:AB80"/>
    <mergeCell ref="AC66:AH66"/>
    <mergeCell ref="AC79:AH79"/>
    <mergeCell ref="AC78:AH78"/>
    <mergeCell ref="A78:AB78"/>
    <mergeCell ref="A76:AB76"/>
    <mergeCell ref="A77:AB77"/>
    <mergeCell ref="AC77:AH77"/>
    <mergeCell ref="AC53:AH53"/>
    <mergeCell ref="AI52:BB52"/>
    <mergeCell ref="AC58:AH58"/>
    <mergeCell ref="AC57:AH57"/>
    <mergeCell ref="AI53:BB53"/>
    <mergeCell ref="AI57:BB57"/>
    <mergeCell ref="AC54:AH54"/>
    <mergeCell ref="AI54:BB54"/>
    <mergeCell ref="AI63:BB63"/>
    <mergeCell ref="A59:AB59"/>
    <mergeCell ref="A58:AB58"/>
    <mergeCell ref="AC35:AH35"/>
    <mergeCell ref="AC36:AH36"/>
    <mergeCell ref="A35:AB35"/>
    <mergeCell ref="A38:AB38"/>
    <mergeCell ref="AC38:AH38"/>
    <mergeCell ref="AI51:BB51"/>
    <mergeCell ref="AC52:AH52"/>
    <mergeCell ref="AC31:AH31"/>
    <mergeCell ref="AC32:AH32"/>
    <mergeCell ref="BW29:CK29"/>
    <mergeCell ref="BW30:CK30"/>
    <mergeCell ref="BC29:BQ29"/>
    <mergeCell ref="BC30:BQ30"/>
    <mergeCell ref="BW31:CK31"/>
    <mergeCell ref="BW32:CK32"/>
    <mergeCell ref="BC32:BQ32"/>
    <mergeCell ref="CO43:DF43"/>
    <mergeCell ref="CO47:DF47"/>
    <mergeCell ref="BW47:CN47"/>
    <mergeCell ref="CO48:DF48"/>
    <mergeCell ref="BW44:CN44"/>
    <mergeCell ref="CO46:DF46"/>
    <mergeCell ref="BW45:CK45"/>
    <mergeCell ref="CO45:DB45"/>
    <mergeCell ref="CO44:DF44"/>
    <mergeCell ref="AI79:BB79"/>
    <mergeCell ref="BC79:BV79"/>
    <mergeCell ref="BW79:CN79"/>
    <mergeCell ref="BC78:BV78"/>
    <mergeCell ref="AI78:BB78"/>
    <mergeCell ref="BC77:BV77"/>
    <mergeCell ref="AI77:BB77"/>
    <mergeCell ref="BC76:BV76"/>
    <mergeCell ref="BW68:CN68"/>
    <mergeCell ref="BW69:CN69"/>
    <mergeCell ref="BC70:BV70"/>
    <mergeCell ref="BC69:BV69"/>
    <mergeCell ref="BC68:BV68"/>
    <mergeCell ref="BC73:BV73"/>
    <mergeCell ref="AI72:BB72"/>
    <mergeCell ref="BW57:CN57"/>
    <mergeCell ref="BW70:CN70"/>
    <mergeCell ref="BC61:BQ61"/>
    <mergeCell ref="BC62:BQ62"/>
    <mergeCell ref="BW67:CN67"/>
    <mergeCell ref="BC67:BV67"/>
    <mergeCell ref="BW60:CN60"/>
    <mergeCell ref="BW58:CN58"/>
    <mergeCell ref="BC60:BV60"/>
    <mergeCell ref="BC63:BV63"/>
    <mergeCell ref="CO79:DF79"/>
    <mergeCell ref="CO77:DF77"/>
    <mergeCell ref="BW76:CN76"/>
    <mergeCell ref="BW78:CN78"/>
    <mergeCell ref="BW77:CN77"/>
    <mergeCell ref="CO78:DF78"/>
    <mergeCell ref="CO76:DF76"/>
    <mergeCell ref="CO70:DF70"/>
    <mergeCell ref="CO57:DF57"/>
    <mergeCell ref="AI31:BB31"/>
    <mergeCell ref="CO68:DF68"/>
    <mergeCell ref="CO69:DF69"/>
    <mergeCell ref="BW40:CK40"/>
    <mergeCell ref="CO40:DC40"/>
    <mergeCell ref="CO39:DC39"/>
    <mergeCell ref="AI35:BB35"/>
    <mergeCell ref="AI36:BB36"/>
    <mergeCell ref="AC76:AH76"/>
    <mergeCell ref="AI76:BB76"/>
    <mergeCell ref="A66:AB66"/>
    <mergeCell ref="A73:AB73"/>
    <mergeCell ref="A72:AB72"/>
    <mergeCell ref="AC72:AH72"/>
    <mergeCell ref="A71:AB71"/>
    <mergeCell ref="AC73:AH73"/>
    <mergeCell ref="A69:AB69"/>
    <mergeCell ref="AC70:AH70"/>
    <mergeCell ref="A68:AB68"/>
    <mergeCell ref="A28:AB28"/>
    <mergeCell ref="A29:AB29"/>
    <mergeCell ref="A30:AB30"/>
    <mergeCell ref="A32:AB32"/>
    <mergeCell ref="A37:AB37"/>
    <mergeCell ref="A34:AB34"/>
    <mergeCell ref="A57:AB57"/>
    <mergeCell ref="A52:AB52"/>
    <mergeCell ref="A42:AB42"/>
    <mergeCell ref="AC28:AH28"/>
    <mergeCell ref="AC29:AH29"/>
    <mergeCell ref="AC30:AH30"/>
    <mergeCell ref="AI28:BB28"/>
    <mergeCell ref="BW33:CK33"/>
    <mergeCell ref="CO33:DC33"/>
    <mergeCell ref="A33:AB33"/>
    <mergeCell ref="AC33:AH33"/>
    <mergeCell ref="AI33:BB33"/>
    <mergeCell ref="BC33:BQ33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128"/>
  <sheetViews>
    <sheetView view="pageBreakPreview" zoomScaleSheetLayoutView="100" zoomScalePageLayoutView="0" workbookViewId="0" topLeftCell="A1">
      <selection activeCell="BW35" sqref="BW35"/>
    </sheetView>
  </sheetViews>
  <sheetFormatPr defaultColWidth="0.875" defaultRowHeight="12.75"/>
  <cols>
    <col min="1" max="9" width="0.875" style="14" customWidth="1"/>
    <col min="10" max="10" width="1.12109375" style="14" customWidth="1"/>
    <col min="11" max="21" width="0.875" style="14" customWidth="1"/>
    <col min="22" max="22" width="5.875" style="14" customWidth="1"/>
    <col min="23" max="24" width="0.875" style="14" customWidth="1"/>
    <col min="25" max="25" width="0.6171875" style="14" customWidth="1"/>
    <col min="26" max="26" width="0.875" style="14" hidden="1" customWidth="1"/>
    <col min="27" max="27" width="1.25" style="14" hidden="1" customWidth="1"/>
    <col min="28" max="28" width="0.2421875" style="14" hidden="1" customWidth="1"/>
    <col min="29" max="29" width="0.2421875" style="14" customWidth="1"/>
    <col min="30" max="34" width="0.875" style="14" customWidth="1"/>
    <col min="35" max="35" width="0.2421875" style="14" customWidth="1"/>
    <col min="36" max="50" width="0.875" style="14" customWidth="1"/>
    <col min="51" max="51" width="9.375" style="14" customWidth="1"/>
    <col min="52" max="52" width="1.12109375" style="14" customWidth="1"/>
    <col min="53" max="66" width="0.875" style="14" customWidth="1"/>
    <col min="67" max="67" width="0.12890625" style="14" customWidth="1"/>
    <col min="68" max="68" width="0.74609375" style="14" hidden="1" customWidth="1"/>
    <col min="69" max="74" width="0.875" style="14" hidden="1" customWidth="1"/>
    <col min="75" max="75" width="0.12890625" style="14" customWidth="1"/>
    <col min="76" max="89" width="0.875" style="14" customWidth="1"/>
    <col min="90" max="90" width="0.74609375" style="14" customWidth="1"/>
    <col min="91" max="92" width="0.875" style="14" hidden="1" customWidth="1"/>
    <col min="93" max="93" width="0.12890625" style="14" customWidth="1"/>
    <col min="94" max="107" width="0.875" style="14" customWidth="1"/>
    <col min="108" max="108" width="2.00390625" style="14" customWidth="1"/>
    <col min="109" max="109" width="0.37109375" style="14" customWidth="1"/>
    <col min="110" max="111" width="0.875" style="14" hidden="1" customWidth="1"/>
    <col min="112" max="16384" width="0.875" style="14" customWidth="1"/>
  </cols>
  <sheetData>
    <row r="1" spans="50:110" ht="12"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DF1" s="17" t="s">
        <v>191</v>
      </c>
    </row>
    <row r="2" spans="1:112" s="18" customFormat="1" ht="21" customHeight="1">
      <c r="A2" s="169" t="s">
        <v>192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</row>
    <row r="3" spans="1:112" ht="33" customHeight="1">
      <c r="A3" s="174" t="s">
        <v>161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 t="s">
        <v>162</v>
      </c>
      <c r="AD3" s="151"/>
      <c r="AE3" s="151"/>
      <c r="AF3" s="151"/>
      <c r="AG3" s="151"/>
      <c r="AH3" s="151"/>
      <c r="AI3" s="151" t="s">
        <v>232</v>
      </c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 t="s">
        <v>201</v>
      </c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 t="s">
        <v>163</v>
      </c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71" t="s">
        <v>164</v>
      </c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174"/>
    </row>
    <row r="4" spans="1:112" s="19" customFormat="1" ht="12" customHeight="1" thickBot="1">
      <c r="A4" s="167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52">
        <v>2</v>
      </c>
      <c r="AD4" s="152"/>
      <c r="AE4" s="152"/>
      <c r="AF4" s="152"/>
      <c r="AG4" s="152"/>
      <c r="AH4" s="152"/>
      <c r="AI4" s="152">
        <v>3</v>
      </c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>
        <v>4</v>
      </c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>
        <v>5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204">
        <v>6</v>
      </c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167"/>
    </row>
    <row r="5" spans="1:112" s="21" customFormat="1" ht="24" customHeight="1">
      <c r="A5" s="232" t="s">
        <v>275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7"/>
      <c r="AC5" s="165" t="s">
        <v>176</v>
      </c>
      <c r="AD5" s="166"/>
      <c r="AE5" s="166"/>
      <c r="AF5" s="166"/>
      <c r="AG5" s="166"/>
      <c r="AH5" s="166"/>
      <c r="AI5" s="166" t="s">
        <v>330</v>
      </c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58">
        <f>AZ7+AZ55+AZ62+AZ73+AZ86+AZ104+AZ110+AZ116+AZ122+AZ107</f>
        <v>12196500</v>
      </c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>
        <f>BW7+BW55+BW62+BW73+BW86+BX104+BW110+BW116+BW122+BX107</f>
        <v>3138626.18</v>
      </c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206">
        <f>AZ5-BW5</f>
        <v>9057873.82</v>
      </c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</row>
    <row r="6" spans="1:112" ht="12" customHeight="1">
      <c r="A6" s="176" t="s">
        <v>165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7"/>
      <c r="AC6" s="138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97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</row>
    <row r="7" spans="1:112" s="21" customFormat="1" ht="25.5" customHeight="1">
      <c r="A7" s="136" t="s">
        <v>280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7"/>
      <c r="AC7" s="181"/>
      <c r="AD7" s="140"/>
      <c r="AE7" s="140"/>
      <c r="AF7" s="140"/>
      <c r="AG7" s="140"/>
      <c r="AH7" s="140"/>
      <c r="AI7" s="140" t="s">
        <v>329</v>
      </c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4">
        <f>AZ8+AZ15+AZ34+AZ32+AZ30</f>
        <v>5196300</v>
      </c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>
        <f>BW8+BW15+BW34</f>
        <v>1238218.73</v>
      </c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201">
        <f>AZ7-BW7</f>
        <v>3958081.27</v>
      </c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</row>
    <row r="8" spans="1:112" s="21" customFormat="1" ht="44.25" customHeight="1">
      <c r="A8" s="136" t="s">
        <v>277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/>
      <c r="AC8" s="181"/>
      <c r="AD8" s="140"/>
      <c r="AE8" s="140"/>
      <c r="AF8" s="140"/>
      <c r="AG8" s="140"/>
      <c r="AH8" s="140"/>
      <c r="AI8" s="140" t="s">
        <v>114</v>
      </c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4">
        <f>AZ9</f>
        <v>881000</v>
      </c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>
        <f>BW9</f>
        <v>244716.51</v>
      </c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201">
        <f>CO9</f>
        <v>636283.49</v>
      </c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</row>
    <row r="9" spans="1:112" s="21" customFormat="1" ht="69.75" customHeight="1">
      <c r="A9" s="134" t="s">
        <v>278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  <c r="AC9" s="138"/>
      <c r="AD9" s="139"/>
      <c r="AE9" s="139"/>
      <c r="AF9" s="139"/>
      <c r="AG9" s="139"/>
      <c r="AH9" s="139"/>
      <c r="AI9" s="139" t="s">
        <v>115</v>
      </c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07">
        <f>AZ10</f>
        <v>881000</v>
      </c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>
        <f>BW10</f>
        <v>244716.51</v>
      </c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99">
        <f>CO10</f>
        <v>636283.49</v>
      </c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</row>
    <row r="10" spans="1:112" s="21" customFormat="1" ht="22.5" customHeight="1">
      <c r="A10" s="134" t="s">
        <v>279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  <c r="AC10" s="138"/>
      <c r="AD10" s="139"/>
      <c r="AE10" s="139"/>
      <c r="AF10" s="139"/>
      <c r="AG10" s="139"/>
      <c r="AH10" s="139"/>
      <c r="AI10" s="139" t="s">
        <v>116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07">
        <f>AZ11</f>
        <v>881000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>
        <f>BW11</f>
        <v>244716.51</v>
      </c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99">
        <f>CO11</f>
        <v>636283.49</v>
      </c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</row>
    <row r="11" spans="1:112" s="21" customFormat="1" ht="127.5" customHeight="1">
      <c r="A11" s="134" t="s">
        <v>356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  <c r="AC11" s="138"/>
      <c r="AD11" s="139"/>
      <c r="AE11" s="139"/>
      <c r="AF11" s="139"/>
      <c r="AG11" s="139"/>
      <c r="AH11" s="139"/>
      <c r="AI11" s="139" t="s">
        <v>117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07">
        <f>AZ12+AZ13+AZ14</f>
        <v>881000</v>
      </c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>
        <f>BW12+BW13+BW14</f>
        <v>244716.51</v>
      </c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99">
        <f>AZ11-BW11</f>
        <v>636283.49</v>
      </c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</row>
    <row r="12" spans="1:112" s="21" customFormat="1" ht="34.5" customHeight="1">
      <c r="A12" s="134" t="s">
        <v>35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38"/>
      <c r="AD12" s="139"/>
      <c r="AE12" s="139"/>
      <c r="AF12" s="139"/>
      <c r="AG12" s="139"/>
      <c r="AH12" s="139"/>
      <c r="AI12" s="139" t="s">
        <v>118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07">
        <v>634900</v>
      </c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>
        <v>177325.81</v>
      </c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14">
        <f>AZ12-BW12</f>
        <v>457574.19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</row>
    <row r="13" spans="1:112" s="21" customFormat="1" ht="48" customHeight="1">
      <c r="A13" s="118" t="s">
        <v>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69"/>
      <c r="AA13" s="69"/>
      <c r="AB13" s="26"/>
      <c r="AC13" s="126"/>
      <c r="AD13" s="124"/>
      <c r="AE13" s="124"/>
      <c r="AF13" s="124"/>
      <c r="AG13" s="124"/>
      <c r="AH13" s="125"/>
      <c r="AI13" s="45"/>
      <c r="AJ13" s="123" t="s">
        <v>6</v>
      </c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5"/>
      <c r="AZ13" s="114">
        <v>54300</v>
      </c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2"/>
      <c r="BP13" s="12"/>
      <c r="BQ13" s="12"/>
      <c r="BR13" s="12"/>
      <c r="BS13" s="12"/>
      <c r="BT13" s="12"/>
      <c r="BU13" s="12"/>
      <c r="BV13" s="13"/>
      <c r="BW13" s="114">
        <v>13568.4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06"/>
      <c r="CM13" s="43"/>
      <c r="CN13" s="43"/>
      <c r="CO13" s="25"/>
      <c r="CP13" s="115">
        <f>AZ13-BW13</f>
        <v>40731.6</v>
      </c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</row>
    <row r="14" spans="1:112" ht="68.25" customHeight="1">
      <c r="A14" s="118" t="s">
        <v>366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69"/>
      <c r="AA14" s="69"/>
      <c r="AB14" s="26"/>
      <c r="AC14" s="138"/>
      <c r="AD14" s="139"/>
      <c r="AE14" s="139"/>
      <c r="AF14" s="139"/>
      <c r="AG14" s="139"/>
      <c r="AH14" s="139"/>
      <c r="AI14" s="139" t="s">
        <v>34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14">
        <v>191800</v>
      </c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06"/>
      <c r="BW14" s="107">
        <v>53822.3</v>
      </c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14">
        <f>AZ14-BW14</f>
        <v>137977.7</v>
      </c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</row>
    <row r="15" spans="1:112" s="21" customFormat="1" ht="94.5" customHeight="1">
      <c r="A15" s="136" t="s">
        <v>281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  <c r="AC15" s="181"/>
      <c r="AD15" s="140"/>
      <c r="AE15" s="140"/>
      <c r="AF15" s="140"/>
      <c r="AG15" s="140"/>
      <c r="AH15" s="140"/>
      <c r="AI15" s="140" t="s">
        <v>119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4">
        <f>AZ16+AZ27</f>
        <v>3564800</v>
      </c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>
        <f>BW16+BW27</f>
        <v>840954.3799999999</v>
      </c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11">
        <f>AZ15-BW15</f>
        <v>2723845.62</v>
      </c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</row>
    <row r="16" spans="1:112" s="21" customFormat="1" ht="69.75" customHeight="1">
      <c r="A16" s="134" t="s">
        <v>278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5"/>
      <c r="AC16" s="138"/>
      <c r="AD16" s="139"/>
      <c r="AE16" s="139"/>
      <c r="AF16" s="139"/>
      <c r="AG16" s="139"/>
      <c r="AH16" s="139"/>
      <c r="AI16" s="139" t="s">
        <v>120</v>
      </c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07">
        <f>AZ17</f>
        <v>3564600</v>
      </c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>
        <f>BW17</f>
        <v>840754.3799999999</v>
      </c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14">
        <f>CO17</f>
        <v>2723845.62</v>
      </c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</row>
    <row r="17" spans="1:112" s="21" customFormat="1" ht="12" customHeight="1">
      <c r="A17" s="134" t="s">
        <v>282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5"/>
      <c r="AC17" s="138"/>
      <c r="AD17" s="139"/>
      <c r="AE17" s="139"/>
      <c r="AF17" s="139"/>
      <c r="AG17" s="139"/>
      <c r="AH17" s="139"/>
      <c r="AI17" s="139" t="s">
        <v>121</v>
      </c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07">
        <f>AZ18+AZ22+AZ24</f>
        <v>3564600</v>
      </c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>
        <f>BW18+BW22+BW24</f>
        <v>840754.3799999999</v>
      </c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97">
        <f aca="true" t="shared" si="0" ref="CO17:CO24">AZ17-BW17</f>
        <v>2723845.62</v>
      </c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</row>
    <row r="18" spans="1:112" s="21" customFormat="1" ht="104.25" customHeight="1">
      <c r="A18" s="134" t="s">
        <v>357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  <c r="AC18" s="138"/>
      <c r="AD18" s="139"/>
      <c r="AE18" s="139"/>
      <c r="AF18" s="139"/>
      <c r="AG18" s="139"/>
      <c r="AH18" s="139"/>
      <c r="AI18" s="139" t="s">
        <v>122</v>
      </c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07">
        <f>AZ19+AZ20+AZ21</f>
        <v>3099100</v>
      </c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>
        <f>BW19+BX20+BW21</f>
        <v>628246.33</v>
      </c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99">
        <f t="shared" si="0"/>
        <v>2470853.67</v>
      </c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</row>
    <row r="19" spans="1:112" ht="33.75" customHeight="1">
      <c r="A19" s="134" t="s">
        <v>30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  <c r="AC19" s="138"/>
      <c r="AD19" s="139"/>
      <c r="AE19" s="139"/>
      <c r="AF19" s="139"/>
      <c r="AG19" s="139"/>
      <c r="AH19" s="139"/>
      <c r="AI19" s="139" t="s">
        <v>31</v>
      </c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14">
        <v>2186500</v>
      </c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28"/>
      <c r="BU19" s="28"/>
      <c r="BV19" s="28"/>
      <c r="BW19" s="107">
        <v>450062.07</v>
      </c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14">
        <f t="shared" si="0"/>
        <v>1736437.93</v>
      </c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</row>
    <row r="20" spans="1:112" ht="44.25" customHeight="1">
      <c r="A20" s="118" t="s">
        <v>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69"/>
      <c r="AA20" s="69"/>
      <c r="AB20" s="26"/>
      <c r="AC20" s="44"/>
      <c r="AD20" s="123"/>
      <c r="AE20" s="124"/>
      <c r="AF20" s="124"/>
      <c r="AG20" s="124"/>
      <c r="AH20" s="125"/>
      <c r="AI20" s="45"/>
      <c r="AJ20" s="123" t="s">
        <v>8</v>
      </c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5"/>
      <c r="AZ20" s="114">
        <v>252200</v>
      </c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2"/>
      <c r="BP20" s="12"/>
      <c r="BQ20" s="12"/>
      <c r="BR20" s="12"/>
      <c r="BS20" s="12"/>
      <c r="BT20" s="28"/>
      <c r="BU20" s="28"/>
      <c r="BV20" s="28"/>
      <c r="BW20" s="43"/>
      <c r="BX20" s="114">
        <v>58710.03</v>
      </c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06"/>
      <c r="CM20" s="43"/>
      <c r="CN20" s="43"/>
      <c r="CO20" s="25"/>
      <c r="CP20" s="115">
        <f>AZ20-BX20</f>
        <v>193489.97</v>
      </c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</row>
    <row r="21" spans="1:112" ht="69" customHeight="1">
      <c r="A21" s="134" t="s">
        <v>366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5"/>
      <c r="AC21" s="138"/>
      <c r="AD21" s="139"/>
      <c r="AE21" s="139"/>
      <c r="AF21" s="139"/>
      <c r="AG21" s="139"/>
      <c r="AH21" s="139"/>
      <c r="AI21" s="139" t="s">
        <v>32</v>
      </c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14">
        <v>660400</v>
      </c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06"/>
      <c r="BW21" s="107">
        <v>119474.23</v>
      </c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14">
        <f t="shared" si="0"/>
        <v>540925.77</v>
      </c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</row>
    <row r="22" spans="1:112" s="21" customFormat="1" ht="116.25" customHeight="1">
      <c r="A22" s="118" t="s">
        <v>358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  <c r="AC22" s="126"/>
      <c r="AD22" s="124"/>
      <c r="AE22" s="124"/>
      <c r="AF22" s="124"/>
      <c r="AG22" s="124"/>
      <c r="AH22" s="125"/>
      <c r="AI22" s="139" t="s">
        <v>123</v>
      </c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14">
        <f>AZ23</f>
        <v>462900</v>
      </c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06"/>
      <c r="BW22" s="114">
        <f>BW23</f>
        <v>212225.31</v>
      </c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06"/>
      <c r="CO22" s="114">
        <f t="shared" si="0"/>
        <v>250674.69</v>
      </c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</row>
    <row r="23" spans="1:112" s="21" customFormat="1" ht="34.5" customHeight="1">
      <c r="A23" s="221" t="s">
        <v>385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2"/>
      <c r="AC23" s="138"/>
      <c r="AD23" s="139"/>
      <c r="AE23" s="139"/>
      <c r="AF23" s="139"/>
      <c r="AG23" s="139"/>
      <c r="AH23" s="139"/>
      <c r="AI23" s="139" t="s">
        <v>124</v>
      </c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14">
        <v>462900</v>
      </c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06"/>
      <c r="BW23" s="107">
        <v>212225.31</v>
      </c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14">
        <f t="shared" si="0"/>
        <v>250674.69</v>
      </c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</row>
    <row r="24" spans="1:112" s="21" customFormat="1" ht="69.75" customHeight="1">
      <c r="A24" s="192" t="s">
        <v>359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4"/>
      <c r="AC24" s="139"/>
      <c r="AD24" s="139"/>
      <c r="AE24" s="139"/>
      <c r="AF24" s="139"/>
      <c r="AG24" s="139"/>
      <c r="AH24" s="139"/>
      <c r="AI24" s="139" t="s">
        <v>125</v>
      </c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14">
        <f>AZ26+AZ25</f>
        <v>2600</v>
      </c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06"/>
      <c r="BW24" s="107">
        <f>BX25+BW26</f>
        <v>282.74</v>
      </c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99">
        <f t="shared" si="0"/>
        <v>2317.26</v>
      </c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</row>
    <row r="25" spans="1:112" s="21" customFormat="1" ht="18" customHeight="1">
      <c r="A25" s="192" t="s">
        <v>377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4"/>
      <c r="AB25" s="41"/>
      <c r="AC25" s="44"/>
      <c r="AD25" s="123"/>
      <c r="AE25" s="124"/>
      <c r="AF25" s="124"/>
      <c r="AG25" s="124"/>
      <c r="AH25" s="125"/>
      <c r="AI25" s="45"/>
      <c r="AJ25" s="123" t="s">
        <v>126</v>
      </c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5"/>
      <c r="AZ25" s="114">
        <v>2200</v>
      </c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2"/>
      <c r="BP25" s="12"/>
      <c r="BQ25" s="12"/>
      <c r="BR25" s="12"/>
      <c r="BS25" s="12"/>
      <c r="BT25" s="12"/>
      <c r="BU25" s="12"/>
      <c r="BV25" s="13"/>
      <c r="BW25" s="43"/>
      <c r="BX25" s="114">
        <v>151</v>
      </c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06"/>
      <c r="CM25" s="43"/>
      <c r="CN25" s="43"/>
      <c r="CO25" s="43"/>
      <c r="CP25" s="114">
        <f>AZ25-BX25</f>
        <v>2049</v>
      </c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06"/>
    </row>
    <row r="26" spans="1:112" s="21" customFormat="1" ht="13.5" customHeight="1">
      <c r="A26" s="237" t="s">
        <v>378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135"/>
      <c r="AC26" s="138"/>
      <c r="AD26" s="139"/>
      <c r="AE26" s="139"/>
      <c r="AF26" s="139"/>
      <c r="AG26" s="139"/>
      <c r="AH26" s="139"/>
      <c r="AI26" s="139" t="s">
        <v>379</v>
      </c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14">
        <v>400</v>
      </c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06"/>
      <c r="BW26" s="107">
        <v>131.74</v>
      </c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14">
        <f>AZ26-BW26</f>
        <v>268.26</v>
      </c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06"/>
    </row>
    <row r="27" spans="1:112" ht="136.5" customHeight="1">
      <c r="A27" s="134" t="s">
        <v>284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  <c r="AC27" s="138"/>
      <c r="AD27" s="139"/>
      <c r="AE27" s="139"/>
      <c r="AF27" s="139"/>
      <c r="AG27" s="139"/>
      <c r="AH27" s="139"/>
      <c r="AI27" s="139" t="s">
        <v>321</v>
      </c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14">
        <f>AZ28</f>
        <v>200</v>
      </c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06"/>
      <c r="BW27" s="107">
        <f>BW28</f>
        <v>200</v>
      </c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97">
        <f>AZ27-BW27</f>
        <v>0</v>
      </c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</row>
    <row r="28" spans="1:112" s="21" customFormat="1" ht="157.5" customHeight="1">
      <c r="A28" s="134" t="s">
        <v>355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5"/>
      <c r="AC28" s="181"/>
      <c r="AD28" s="140"/>
      <c r="AE28" s="140"/>
      <c r="AF28" s="140"/>
      <c r="AG28" s="140"/>
      <c r="AH28" s="140"/>
      <c r="AI28" s="139" t="s">
        <v>9</v>
      </c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14">
        <f>AZ29</f>
        <v>200</v>
      </c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06"/>
      <c r="BW28" s="107">
        <f>BW29</f>
        <v>200</v>
      </c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14">
        <f>AZ28-BW28</f>
        <v>0</v>
      </c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06"/>
    </row>
    <row r="29" spans="1:112" s="21" customFormat="1" ht="34.5" customHeight="1">
      <c r="A29" s="134" t="s">
        <v>385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138"/>
      <c r="AD29" s="139"/>
      <c r="AE29" s="139"/>
      <c r="AF29" s="139"/>
      <c r="AG29" s="139"/>
      <c r="AH29" s="139"/>
      <c r="AI29" s="139" t="s">
        <v>127</v>
      </c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14">
        <v>200</v>
      </c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06"/>
      <c r="BW29" s="107">
        <v>200</v>
      </c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14">
        <f>AZ29-BW29</f>
        <v>0</v>
      </c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06"/>
    </row>
    <row r="30" spans="1:112" ht="23.25" customHeight="1">
      <c r="A30" s="118" t="s">
        <v>129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69"/>
      <c r="AA30" s="69"/>
      <c r="AB30" s="26"/>
      <c r="AC30" s="126"/>
      <c r="AD30" s="124"/>
      <c r="AE30" s="124"/>
      <c r="AF30" s="124"/>
      <c r="AG30" s="124"/>
      <c r="AH30" s="124"/>
      <c r="AI30" s="125"/>
      <c r="AJ30" s="123" t="s">
        <v>130</v>
      </c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5"/>
      <c r="AZ30" s="114">
        <f>AZ31</f>
        <v>517200</v>
      </c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2"/>
      <c r="BP30" s="12"/>
      <c r="BQ30" s="12"/>
      <c r="BR30" s="12"/>
      <c r="BS30" s="12"/>
      <c r="BT30" s="12"/>
      <c r="BU30" s="12"/>
      <c r="BV30" s="13"/>
      <c r="BW30" s="43"/>
      <c r="BX30" s="114">
        <f>BX31</f>
        <v>0</v>
      </c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06"/>
      <c r="CM30" s="43"/>
      <c r="CN30" s="43"/>
      <c r="CO30" s="59"/>
      <c r="CP30" s="115">
        <f>AZ30-BX30</f>
        <v>517200</v>
      </c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</row>
    <row r="31" spans="1:112" ht="58.5" customHeight="1">
      <c r="A31" s="218" t="s">
        <v>128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57"/>
      <c r="AD31" s="123"/>
      <c r="AE31" s="124"/>
      <c r="AF31" s="124"/>
      <c r="AG31" s="124"/>
      <c r="AH31" s="124"/>
      <c r="AI31" s="125"/>
      <c r="AJ31" s="123" t="s">
        <v>130</v>
      </c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5"/>
      <c r="AZ31" s="114">
        <v>517200</v>
      </c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2"/>
      <c r="BP31" s="12"/>
      <c r="BQ31" s="12"/>
      <c r="BR31" s="12"/>
      <c r="BS31" s="12"/>
      <c r="BT31" s="12"/>
      <c r="BU31" s="12"/>
      <c r="BV31" s="13"/>
      <c r="BW31" s="43"/>
      <c r="BX31" s="114">
        <v>0</v>
      </c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06"/>
      <c r="CM31" s="43"/>
      <c r="CN31" s="43"/>
      <c r="CO31" s="59"/>
      <c r="CP31" s="114">
        <f>AZ31-BX31</f>
        <v>517200</v>
      </c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06"/>
    </row>
    <row r="32" spans="1:112" ht="12" customHeight="1">
      <c r="A32" s="118" t="s">
        <v>326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26"/>
      <c r="AC32" s="44"/>
      <c r="AD32" s="123"/>
      <c r="AE32" s="124"/>
      <c r="AF32" s="124"/>
      <c r="AG32" s="124"/>
      <c r="AH32" s="125"/>
      <c r="AI32" s="45"/>
      <c r="AJ32" s="123" t="s">
        <v>327</v>
      </c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5"/>
      <c r="AZ32" s="114">
        <f>AZ33</f>
        <v>5000</v>
      </c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2"/>
      <c r="BP32" s="12"/>
      <c r="BQ32" s="12"/>
      <c r="BR32" s="12"/>
      <c r="BS32" s="12"/>
      <c r="BT32" s="12"/>
      <c r="BU32" s="12"/>
      <c r="BV32" s="13"/>
      <c r="BW32" s="43"/>
      <c r="BX32" s="114">
        <v>0</v>
      </c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06"/>
      <c r="CM32" s="43"/>
      <c r="CN32" s="43"/>
      <c r="CO32" s="53"/>
      <c r="CP32" s="197">
        <f>AZ32-BX32</f>
        <v>5000</v>
      </c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</row>
    <row r="33" spans="1:112" ht="105.75" customHeight="1">
      <c r="A33" s="118" t="s">
        <v>360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26"/>
      <c r="AC33" s="126"/>
      <c r="AD33" s="124"/>
      <c r="AE33" s="124"/>
      <c r="AF33" s="124"/>
      <c r="AG33" s="124"/>
      <c r="AH33" s="125"/>
      <c r="AI33" s="45"/>
      <c r="AJ33" s="123" t="s">
        <v>131</v>
      </c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5"/>
      <c r="AZ33" s="114">
        <v>5000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2"/>
      <c r="BP33" s="12"/>
      <c r="BQ33" s="12"/>
      <c r="BR33" s="12"/>
      <c r="BS33" s="12"/>
      <c r="BT33" s="12"/>
      <c r="BU33" s="12"/>
      <c r="BV33" s="13"/>
      <c r="BW33" s="43"/>
      <c r="BX33" s="114">
        <v>0</v>
      </c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06"/>
      <c r="CM33" s="43"/>
      <c r="CN33" s="43"/>
      <c r="CO33" s="43"/>
      <c r="CP33" s="114">
        <f>AZ33-BX33</f>
        <v>5000</v>
      </c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06"/>
    </row>
    <row r="34" spans="1:112" s="21" customFormat="1" ht="24.75" customHeight="1">
      <c r="A34" s="136" t="s">
        <v>285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81"/>
      <c r="AD34" s="140"/>
      <c r="AE34" s="140"/>
      <c r="AF34" s="140"/>
      <c r="AG34" s="140"/>
      <c r="AH34" s="140"/>
      <c r="AI34" s="140" t="s">
        <v>276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11">
        <f>AZ35+AZ37+AZ39+AZ41+AZ43+AZ47+AZ49+AZ51+AZ53</f>
        <v>228300</v>
      </c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02"/>
      <c r="BW34" s="144">
        <f>BX35+BX37+BW39+BX41+BX43+BX47+BX49+BX51+BX53</f>
        <v>152547.84000000003</v>
      </c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201">
        <f>AZ34-BW34</f>
        <v>75752.15999999997</v>
      </c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</row>
    <row r="35" spans="1:112" s="21" customFormat="1" ht="193.5" customHeight="1">
      <c r="A35" s="118" t="s">
        <v>363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26"/>
      <c r="AC35" s="44"/>
      <c r="AD35" s="123"/>
      <c r="AE35" s="124"/>
      <c r="AF35" s="124"/>
      <c r="AG35" s="124"/>
      <c r="AH35" s="124"/>
      <c r="AI35" s="125"/>
      <c r="AJ35" s="123" t="s">
        <v>39</v>
      </c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5"/>
      <c r="AZ35" s="114">
        <f>AZ36</f>
        <v>200</v>
      </c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2"/>
      <c r="BP35" s="12"/>
      <c r="BQ35" s="12"/>
      <c r="BR35" s="12"/>
      <c r="BS35" s="12"/>
      <c r="BT35" s="12"/>
      <c r="BU35" s="12"/>
      <c r="BV35" s="13"/>
      <c r="BW35" s="43"/>
      <c r="BX35" s="114">
        <f>BX36</f>
        <v>0</v>
      </c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06"/>
      <c r="CM35" s="43"/>
      <c r="CN35" s="43"/>
      <c r="CO35" s="114">
        <f>AZ35-BX35</f>
        <v>200</v>
      </c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</row>
    <row r="36" spans="1:112" s="21" customFormat="1" ht="33" customHeight="1">
      <c r="A36" s="118" t="s">
        <v>385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26"/>
      <c r="AC36" s="44"/>
      <c r="AD36" s="123"/>
      <c r="AE36" s="124"/>
      <c r="AF36" s="124"/>
      <c r="AG36" s="124"/>
      <c r="AH36" s="124"/>
      <c r="AI36" s="62"/>
      <c r="AJ36" s="123" t="s">
        <v>40</v>
      </c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5"/>
      <c r="AZ36" s="114">
        <v>200</v>
      </c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2"/>
      <c r="BP36" s="12"/>
      <c r="BQ36" s="12"/>
      <c r="BR36" s="12"/>
      <c r="BS36" s="12"/>
      <c r="BT36" s="12"/>
      <c r="BU36" s="12"/>
      <c r="BV36" s="13"/>
      <c r="BW36" s="43"/>
      <c r="BX36" s="114">
        <v>0</v>
      </c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06"/>
      <c r="CP36" s="115">
        <f>AZ36-BX36</f>
        <v>200</v>
      </c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</row>
    <row r="37" spans="1:112" s="21" customFormat="1" ht="218.25" customHeight="1">
      <c r="A37" s="118" t="s">
        <v>364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26"/>
      <c r="AC37" s="44"/>
      <c r="AD37" s="123"/>
      <c r="AE37" s="124"/>
      <c r="AF37" s="124"/>
      <c r="AG37" s="124"/>
      <c r="AH37" s="124"/>
      <c r="AI37" s="62"/>
      <c r="AJ37" s="123" t="s">
        <v>41</v>
      </c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5"/>
      <c r="AZ37" s="114">
        <f>AZ38</f>
        <v>200</v>
      </c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2"/>
      <c r="BP37" s="12"/>
      <c r="BQ37" s="12"/>
      <c r="BR37" s="12"/>
      <c r="BS37" s="12"/>
      <c r="BT37" s="12"/>
      <c r="BU37" s="12"/>
      <c r="BV37" s="13"/>
      <c r="BW37" s="43"/>
      <c r="BX37" s="114">
        <f>BX38</f>
        <v>0</v>
      </c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06"/>
      <c r="CM37" s="43"/>
      <c r="CN37" s="43"/>
      <c r="CO37" s="59"/>
      <c r="CP37" s="115">
        <f>AZ37-BX37</f>
        <v>200</v>
      </c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</row>
    <row r="38" spans="1:112" s="21" customFormat="1" ht="33.75" customHeight="1">
      <c r="A38" s="255" t="s">
        <v>385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6"/>
      <c r="AC38" s="44"/>
      <c r="AD38" s="123"/>
      <c r="AE38" s="124"/>
      <c r="AF38" s="124"/>
      <c r="AG38" s="124"/>
      <c r="AH38" s="124"/>
      <c r="AI38" s="62"/>
      <c r="AJ38" s="123" t="s">
        <v>42</v>
      </c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5"/>
      <c r="AZ38" s="114">
        <v>200</v>
      </c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2"/>
      <c r="BP38" s="12"/>
      <c r="BQ38" s="12"/>
      <c r="BR38" s="12"/>
      <c r="BS38" s="12"/>
      <c r="BT38" s="12"/>
      <c r="BU38" s="12"/>
      <c r="BV38" s="13"/>
      <c r="BW38" s="43"/>
      <c r="BX38" s="114">
        <v>0</v>
      </c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06"/>
      <c r="CM38" s="43"/>
      <c r="CN38" s="43"/>
      <c r="CO38" s="59"/>
      <c r="CP38" s="115">
        <f>AZ38-BX38</f>
        <v>200</v>
      </c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</row>
    <row r="39" spans="1:112" s="21" customFormat="1" ht="206.25" customHeight="1">
      <c r="A39" s="118" t="s">
        <v>142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9"/>
      <c r="AC39" s="138"/>
      <c r="AD39" s="139"/>
      <c r="AE39" s="139"/>
      <c r="AF39" s="139"/>
      <c r="AG39" s="139"/>
      <c r="AH39" s="139"/>
      <c r="AI39" s="139" t="s">
        <v>375</v>
      </c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14">
        <f>AZ40</f>
        <v>600</v>
      </c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06"/>
      <c r="BW39" s="107">
        <f>BW40</f>
        <v>0</v>
      </c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14">
        <f>AZ39-BW39</f>
        <v>600</v>
      </c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06"/>
    </row>
    <row r="40" spans="1:112" s="21" customFormat="1" ht="33.75" customHeight="1">
      <c r="A40" s="221" t="s">
        <v>385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135"/>
      <c r="AC40" s="138"/>
      <c r="AD40" s="139"/>
      <c r="AE40" s="139"/>
      <c r="AF40" s="139"/>
      <c r="AG40" s="139"/>
      <c r="AH40" s="139"/>
      <c r="AI40" s="139" t="s">
        <v>374</v>
      </c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14">
        <v>600</v>
      </c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06"/>
      <c r="BW40" s="107">
        <v>0</v>
      </c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99">
        <f>AZ40-BW40</f>
        <v>600</v>
      </c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</row>
    <row r="41" spans="1:112" s="21" customFormat="1" ht="92.25" customHeight="1">
      <c r="A41" s="118" t="s">
        <v>38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51"/>
      <c r="AA41" s="51"/>
      <c r="AB41" s="26"/>
      <c r="AC41" s="126"/>
      <c r="AD41" s="124"/>
      <c r="AE41" s="124"/>
      <c r="AF41" s="124"/>
      <c r="AG41" s="124"/>
      <c r="AH41" s="125"/>
      <c r="AI41" s="123" t="s">
        <v>367</v>
      </c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5"/>
      <c r="AZ41" s="114">
        <f>AZ42</f>
        <v>105400</v>
      </c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2"/>
      <c r="BP41" s="12"/>
      <c r="BQ41" s="12"/>
      <c r="BR41" s="12"/>
      <c r="BS41" s="12"/>
      <c r="BT41" s="12"/>
      <c r="BU41" s="12"/>
      <c r="BV41" s="13"/>
      <c r="BW41" s="43"/>
      <c r="BX41" s="114">
        <f>BX42</f>
        <v>105400</v>
      </c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06"/>
      <c r="CM41" s="43"/>
      <c r="CN41" s="43"/>
      <c r="CO41" s="59"/>
      <c r="CP41" s="114">
        <f aca="true" t="shared" si="1" ref="CP41:CP52">AZ41-BX41</f>
        <v>0</v>
      </c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06"/>
    </row>
    <row r="42" spans="1:112" s="21" customFormat="1" ht="51" customHeight="1">
      <c r="A42" s="118" t="s">
        <v>368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51"/>
      <c r="AA42" s="51"/>
      <c r="AB42" s="26"/>
      <c r="AC42" s="44"/>
      <c r="AD42" s="123"/>
      <c r="AE42" s="124"/>
      <c r="AF42" s="124"/>
      <c r="AG42" s="124"/>
      <c r="AH42" s="125"/>
      <c r="AI42" s="45"/>
      <c r="AJ42" s="123" t="s">
        <v>33</v>
      </c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5"/>
      <c r="AZ42" s="114">
        <v>105400</v>
      </c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2"/>
      <c r="BP42" s="12"/>
      <c r="BQ42" s="12"/>
      <c r="BR42" s="12"/>
      <c r="BS42" s="12"/>
      <c r="BT42" s="12"/>
      <c r="BU42" s="12"/>
      <c r="BV42" s="13"/>
      <c r="BW42" s="43"/>
      <c r="BX42" s="114">
        <v>105400</v>
      </c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06"/>
      <c r="CM42" s="43"/>
      <c r="CN42" s="43"/>
      <c r="CO42" s="59"/>
      <c r="CP42" s="200">
        <f t="shared" si="1"/>
        <v>0</v>
      </c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</row>
    <row r="43" spans="1:112" s="21" customFormat="1" ht="70.5" customHeight="1">
      <c r="A43" s="118" t="s">
        <v>359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51"/>
      <c r="AA43" s="51"/>
      <c r="AB43" s="26"/>
      <c r="AC43" s="44"/>
      <c r="AD43" s="123"/>
      <c r="AE43" s="124"/>
      <c r="AF43" s="124"/>
      <c r="AG43" s="124"/>
      <c r="AH43" s="125"/>
      <c r="AI43" s="45"/>
      <c r="AJ43" s="123" t="s">
        <v>132</v>
      </c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5"/>
      <c r="AZ43" s="114">
        <f>AZ44+AZ45+AZ46</f>
        <v>41900</v>
      </c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2"/>
      <c r="BP43" s="12"/>
      <c r="BQ43" s="12"/>
      <c r="BR43" s="12"/>
      <c r="BS43" s="12"/>
      <c r="BT43" s="12"/>
      <c r="BU43" s="12"/>
      <c r="BV43" s="13"/>
      <c r="BW43" s="43"/>
      <c r="BX43" s="114">
        <f>BX44+BX45+BX46</f>
        <v>37636.45</v>
      </c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06"/>
      <c r="CM43" s="43"/>
      <c r="CN43" s="43"/>
      <c r="CO43" s="59"/>
      <c r="CP43" s="217">
        <f t="shared" si="1"/>
        <v>4263.550000000003</v>
      </c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</row>
    <row r="44" spans="1:112" s="21" customFormat="1" ht="28.5" customHeight="1">
      <c r="A44" s="118" t="s">
        <v>328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51"/>
      <c r="AA44" s="51"/>
      <c r="AB44" s="26"/>
      <c r="AC44" s="44"/>
      <c r="AD44" s="123"/>
      <c r="AE44" s="124"/>
      <c r="AF44" s="124"/>
      <c r="AG44" s="124"/>
      <c r="AH44" s="125"/>
      <c r="AI44" s="45"/>
      <c r="AJ44" s="123" t="s">
        <v>369</v>
      </c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5"/>
      <c r="AZ44" s="114">
        <v>16900</v>
      </c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2"/>
      <c r="BP44" s="12"/>
      <c r="BQ44" s="12"/>
      <c r="BR44" s="12"/>
      <c r="BS44" s="12"/>
      <c r="BT44" s="12"/>
      <c r="BU44" s="12"/>
      <c r="BV44" s="13"/>
      <c r="BW44" s="43"/>
      <c r="BX44" s="114">
        <v>15902</v>
      </c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06"/>
      <c r="CM44" s="43"/>
      <c r="CN44" s="43"/>
      <c r="CO44" s="59"/>
      <c r="CP44" s="114">
        <f t="shared" si="1"/>
        <v>998</v>
      </c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06"/>
    </row>
    <row r="45" spans="1:112" s="21" customFormat="1" ht="18" customHeight="1">
      <c r="A45" s="118" t="s">
        <v>370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51"/>
      <c r="AA45" s="51"/>
      <c r="AB45" s="26"/>
      <c r="AC45" s="126"/>
      <c r="AD45" s="124"/>
      <c r="AE45" s="124"/>
      <c r="AF45" s="124"/>
      <c r="AG45" s="124"/>
      <c r="AH45" s="125"/>
      <c r="AI45" s="45"/>
      <c r="AJ45" s="123" t="s">
        <v>371</v>
      </c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5"/>
      <c r="AZ45" s="114">
        <v>5000</v>
      </c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2"/>
      <c r="BQ45" s="12"/>
      <c r="BR45" s="12"/>
      <c r="BS45" s="12"/>
      <c r="BT45" s="12"/>
      <c r="BU45" s="12"/>
      <c r="BV45" s="13"/>
      <c r="BW45" s="43"/>
      <c r="BX45" s="114">
        <v>1734.45</v>
      </c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06"/>
      <c r="CM45" s="43"/>
      <c r="CN45" s="43"/>
      <c r="CO45" s="59"/>
      <c r="CP45" s="114">
        <f t="shared" si="1"/>
        <v>3265.55</v>
      </c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06"/>
    </row>
    <row r="46" spans="1:112" s="21" customFormat="1" ht="18" customHeight="1">
      <c r="A46" s="118" t="s">
        <v>378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51"/>
      <c r="AA46" s="51"/>
      <c r="AB46" s="26"/>
      <c r="AC46" s="20"/>
      <c r="AD46" s="124"/>
      <c r="AE46" s="124"/>
      <c r="AF46" s="124"/>
      <c r="AG46" s="124"/>
      <c r="AH46" s="124"/>
      <c r="AI46" s="62"/>
      <c r="AJ46" s="123" t="s">
        <v>380</v>
      </c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5"/>
      <c r="AZ46" s="114">
        <v>20000</v>
      </c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2"/>
      <c r="BP46" s="12"/>
      <c r="BQ46" s="12"/>
      <c r="BR46" s="12"/>
      <c r="BS46" s="12"/>
      <c r="BT46" s="12"/>
      <c r="BU46" s="12"/>
      <c r="BV46" s="13"/>
      <c r="BW46" s="43"/>
      <c r="BX46" s="114">
        <v>20000</v>
      </c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06"/>
      <c r="CM46" s="43"/>
      <c r="CN46" s="43"/>
      <c r="CO46" s="59"/>
      <c r="CP46" s="114">
        <f>AZ46-BX46</f>
        <v>0</v>
      </c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</row>
    <row r="47" spans="1:112" s="21" customFormat="1" ht="147.75" customHeight="1">
      <c r="A47" s="118" t="s">
        <v>361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51"/>
      <c r="AA47" s="51"/>
      <c r="AB47" s="26"/>
      <c r="AC47" s="126"/>
      <c r="AD47" s="124"/>
      <c r="AE47" s="124"/>
      <c r="AF47" s="124"/>
      <c r="AG47" s="124"/>
      <c r="AH47" s="124"/>
      <c r="AI47" s="125"/>
      <c r="AJ47" s="123" t="s">
        <v>372</v>
      </c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5"/>
      <c r="AZ47" s="114">
        <f>AZ48</f>
        <v>50000</v>
      </c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2"/>
      <c r="BQ47" s="12"/>
      <c r="BR47" s="12"/>
      <c r="BS47" s="12"/>
      <c r="BT47" s="12"/>
      <c r="BU47" s="12"/>
      <c r="BV47" s="13"/>
      <c r="BW47" s="43"/>
      <c r="BX47" s="114">
        <f>BX48</f>
        <v>4511.39</v>
      </c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06"/>
      <c r="CM47" s="43"/>
      <c r="CN47" s="43"/>
      <c r="CO47" s="59"/>
      <c r="CP47" s="216">
        <f t="shared" si="1"/>
        <v>45488.61</v>
      </c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</row>
    <row r="48" spans="1:112" s="21" customFormat="1" ht="34.5" customHeight="1">
      <c r="A48" s="118" t="s">
        <v>385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51"/>
      <c r="AA48" s="51"/>
      <c r="AB48" s="26"/>
      <c r="AC48" s="20"/>
      <c r="AD48" s="124"/>
      <c r="AE48" s="124"/>
      <c r="AF48" s="124"/>
      <c r="AG48" s="124"/>
      <c r="AH48" s="124"/>
      <c r="AI48" s="125"/>
      <c r="AJ48" s="123" t="s">
        <v>373</v>
      </c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5"/>
      <c r="AZ48" s="114">
        <v>50000</v>
      </c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2"/>
      <c r="BP48" s="12"/>
      <c r="BQ48" s="12"/>
      <c r="BR48" s="12"/>
      <c r="BS48" s="12"/>
      <c r="BT48" s="12"/>
      <c r="BU48" s="12"/>
      <c r="BV48" s="13"/>
      <c r="BW48" s="43"/>
      <c r="BX48" s="114">
        <v>4511.39</v>
      </c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06"/>
      <c r="CM48" s="73"/>
      <c r="CN48" s="73"/>
      <c r="CO48" s="74"/>
      <c r="CP48" s="114">
        <f t="shared" si="1"/>
        <v>45488.61</v>
      </c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06"/>
    </row>
    <row r="49" spans="1:112" s="21" customFormat="1" ht="151.5" customHeight="1">
      <c r="A49" s="118" t="s">
        <v>362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51"/>
      <c r="AA49" s="51"/>
      <c r="AB49" s="26"/>
      <c r="AC49" s="20"/>
      <c r="AD49" s="124"/>
      <c r="AE49" s="124"/>
      <c r="AF49" s="124"/>
      <c r="AG49" s="124"/>
      <c r="AH49" s="125"/>
      <c r="AI49" s="45"/>
      <c r="AJ49" s="123" t="s">
        <v>134</v>
      </c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5"/>
      <c r="AZ49" s="114">
        <f>AZ50</f>
        <v>25000</v>
      </c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2"/>
      <c r="BP49" s="12"/>
      <c r="BQ49" s="12"/>
      <c r="BR49" s="12"/>
      <c r="BS49" s="12"/>
      <c r="BT49" s="12"/>
      <c r="BU49" s="12"/>
      <c r="BV49" s="13"/>
      <c r="BW49" s="43"/>
      <c r="BX49" s="114">
        <f>BX50</f>
        <v>0</v>
      </c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06"/>
      <c r="CM49" s="43"/>
      <c r="CN49" s="43"/>
      <c r="CO49" s="59"/>
      <c r="CP49" s="114">
        <f t="shared" si="1"/>
        <v>25000</v>
      </c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06"/>
    </row>
    <row r="50" spans="1:112" s="21" customFormat="1" ht="35.25" customHeight="1">
      <c r="A50" s="118" t="s">
        <v>386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51"/>
      <c r="AA50" s="51"/>
      <c r="AB50" s="26"/>
      <c r="AC50" s="20"/>
      <c r="AD50" s="124"/>
      <c r="AE50" s="124"/>
      <c r="AF50" s="124"/>
      <c r="AG50" s="124"/>
      <c r="AH50" s="125"/>
      <c r="AI50" s="45"/>
      <c r="AJ50" s="123" t="s">
        <v>133</v>
      </c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5"/>
      <c r="AZ50" s="114">
        <v>25000</v>
      </c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2"/>
      <c r="BP50" s="12"/>
      <c r="BQ50" s="12"/>
      <c r="BR50" s="12"/>
      <c r="BS50" s="12"/>
      <c r="BT50" s="12"/>
      <c r="BU50" s="12"/>
      <c r="BV50" s="13"/>
      <c r="BW50" s="43"/>
      <c r="BX50" s="114">
        <v>0</v>
      </c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06"/>
      <c r="CM50" s="43"/>
      <c r="CN50" s="43"/>
      <c r="CO50" s="59"/>
      <c r="CP50" s="114">
        <f t="shared" si="1"/>
        <v>25000</v>
      </c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06"/>
    </row>
    <row r="51" spans="1:112" s="21" customFormat="1" ht="57" customHeight="1">
      <c r="A51" s="118" t="s">
        <v>24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51"/>
      <c r="AA51" s="51"/>
      <c r="AB51" s="26"/>
      <c r="AC51" s="126"/>
      <c r="AD51" s="124"/>
      <c r="AE51" s="124"/>
      <c r="AF51" s="124"/>
      <c r="AG51" s="124"/>
      <c r="AH51" s="124"/>
      <c r="AI51" s="62"/>
      <c r="AJ51" s="123" t="s">
        <v>25</v>
      </c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5"/>
      <c r="AZ51" s="114">
        <f>AZ52</f>
        <v>3000</v>
      </c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2"/>
      <c r="BQ51" s="12"/>
      <c r="BR51" s="12"/>
      <c r="BS51" s="12"/>
      <c r="BT51" s="12"/>
      <c r="BU51" s="12"/>
      <c r="BV51" s="13"/>
      <c r="BW51" s="43"/>
      <c r="BX51" s="114">
        <f>BX52</f>
        <v>3000</v>
      </c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06"/>
      <c r="CM51" s="43"/>
      <c r="CN51" s="43"/>
      <c r="CO51" s="59"/>
      <c r="CP51" s="114">
        <f t="shared" si="1"/>
        <v>0</v>
      </c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06"/>
    </row>
    <row r="52" spans="1:112" s="21" customFormat="1" ht="45.75" customHeight="1">
      <c r="A52" s="118" t="s">
        <v>387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51"/>
      <c r="AA52" s="51"/>
      <c r="AB52" s="26"/>
      <c r="AC52" s="20"/>
      <c r="AD52" s="124"/>
      <c r="AE52" s="124"/>
      <c r="AF52" s="124"/>
      <c r="AG52" s="124"/>
      <c r="AH52" s="124"/>
      <c r="AI52" s="62"/>
      <c r="AJ52" s="123" t="s">
        <v>135</v>
      </c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5"/>
      <c r="AZ52" s="114">
        <v>3000</v>
      </c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2"/>
      <c r="BP52" s="12"/>
      <c r="BQ52" s="12"/>
      <c r="BR52" s="12"/>
      <c r="BS52" s="12"/>
      <c r="BT52" s="12"/>
      <c r="BU52" s="12"/>
      <c r="BV52" s="13"/>
      <c r="BW52" s="43"/>
      <c r="BX52" s="114">
        <v>3000</v>
      </c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06"/>
      <c r="CM52" s="43"/>
      <c r="CN52" s="43"/>
      <c r="CO52" s="59"/>
      <c r="CP52" s="114">
        <f t="shared" si="1"/>
        <v>0</v>
      </c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06"/>
    </row>
    <row r="53" spans="1:112" s="21" customFormat="1" ht="45.75" customHeight="1">
      <c r="A53" s="118" t="s">
        <v>394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51"/>
      <c r="AA53" s="51"/>
      <c r="AB53" s="26"/>
      <c r="AC53" s="126"/>
      <c r="AD53" s="124"/>
      <c r="AE53" s="124"/>
      <c r="AF53" s="124"/>
      <c r="AG53" s="124"/>
      <c r="AH53" s="124"/>
      <c r="AI53" s="62"/>
      <c r="AJ53" s="123" t="s">
        <v>395</v>
      </c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5"/>
      <c r="AZ53" s="114">
        <f>AZ54</f>
        <v>2000</v>
      </c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2"/>
      <c r="BP53" s="12"/>
      <c r="BQ53" s="12"/>
      <c r="BR53" s="12"/>
      <c r="BS53" s="12"/>
      <c r="BT53" s="12"/>
      <c r="BU53" s="12"/>
      <c r="BV53" s="13"/>
      <c r="BW53" s="43"/>
      <c r="BX53" s="114">
        <f>BX54</f>
        <v>2000</v>
      </c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06"/>
      <c r="CM53" s="43"/>
      <c r="CN53" s="43"/>
      <c r="CO53" s="59"/>
      <c r="CP53" s="115">
        <f>AZ53-BX53</f>
        <v>0</v>
      </c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06"/>
    </row>
    <row r="54" spans="1:112" s="21" customFormat="1" ht="45.75" customHeight="1">
      <c r="A54" s="118" t="s">
        <v>368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51"/>
      <c r="AA54" s="51"/>
      <c r="AB54" s="26"/>
      <c r="AC54" s="126"/>
      <c r="AD54" s="124"/>
      <c r="AE54" s="124"/>
      <c r="AF54" s="124"/>
      <c r="AG54" s="124"/>
      <c r="AH54" s="124"/>
      <c r="AI54" s="62"/>
      <c r="AJ54" s="123" t="s">
        <v>396</v>
      </c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5"/>
      <c r="AZ54" s="114">
        <v>2000</v>
      </c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2"/>
      <c r="BQ54" s="12"/>
      <c r="BR54" s="12"/>
      <c r="BS54" s="12"/>
      <c r="BT54" s="12"/>
      <c r="BU54" s="12"/>
      <c r="BV54" s="13"/>
      <c r="BW54" s="43"/>
      <c r="BX54" s="114">
        <v>2000</v>
      </c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06"/>
      <c r="CM54" s="43"/>
      <c r="CN54" s="43"/>
      <c r="CO54" s="59"/>
      <c r="CP54" s="115">
        <f>AZ54-BX54</f>
        <v>0</v>
      </c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06"/>
    </row>
    <row r="55" spans="1:112" s="21" customFormat="1" ht="12.75" customHeight="1">
      <c r="A55" s="136" t="s">
        <v>286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7"/>
      <c r="AC55" s="181"/>
      <c r="AD55" s="140"/>
      <c r="AE55" s="140"/>
      <c r="AF55" s="140"/>
      <c r="AG55" s="140"/>
      <c r="AH55" s="140"/>
      <c r="AI55" s="140" t="s">
        <v>43</v>
      </c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11">
        <f>AZ56</f>
        <v>174800</v>
      </c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02"/>
      <c r="BW55" s="144">
        <f>BW56</f>
        <v>20859.07</v>
      </c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11">
        <f>AZ55-BW55</f>
        <v>153940.93</v>
      </c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02"/>
    </row>
    <row r="56" spans="1:112" s="21" customFormat="1" ht="21.75" customHeight="1">
      <c r="A56" s="134" t="s">
        <v>287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5"/>
      <c r="AC56" s="138"/>
      <c r="AD56" s="139"/>
      <c r="AE56" s="139"/>
      <c r="AF56" s="139"/>
      <c r="AG56" s="139"/>
      <c r="AH56" s="139"/>
      <c r="AI56" s="139" t="s">
        <v>44</v>
      </c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14">
        <f>AZ57+AZ60</f>
        <v>174800</v>
      </c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06"/>
      <c r="BW56" s="107">
        <f>BW57+BX60</f>
        <v>20859.07</v>
      </c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14">
        <f>CO57+CP60</f>
        <v>153940.93</v>
      </c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06"/>
    </row>
    <row r="57" spans="1:112" s="21" customFormat="1" ht="112.5" customHeight="1">
      <c r="A57" s="134" t="s">
        <v>365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5"/>
      <c r="AC57" s="138"/>
      <c r="AD57" s="139"/>
      <c r="AE57" s="139"/>
      <c r="AF57" s="139"/>
      <c r="AG57" s="139"/>
      <c r="AH57" s="139"/>
      <c r="AI57" s="139" t="s">
        <v>45</v>
      </c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14">
        <f>AZ58+AZ59</f>
        <v>171600</v>
      </c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06"/>
      <c r="BW57" s="107">
        <f>BW58+BW59</f>
        <v>20859.07</v>
      </c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97">
        <f>AZ57-BW57</f>
        <v>150740.93</v>
      </c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</row>
    <row r="58" spans="1:112" ht="35.25" customHeight="1">
      <c r="A58" s="134" t="s">
        <v>30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5"/>
      <c r="AC58" s="138"/>
      <c r="AD58" s="139"/>
      <c r="AE58" s="139"/>
      <c r="AF58" s="139"/>
      <c r="AG58" s="139"/>
      <c r="AH58" s="139"/>
      <c r="AI58" s="139" t="s">
        <v>46</v>
      </c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14">
        <v>132600</v>
      </c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06"/>
      <c r="BW58" s="107">
        <v>17986.67</v>
      </c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14">
        <f>AZ58-BW58</f>
        <v>114613.33</v>
      </c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06"/>
    </row>
    <row r="59" spans="1:112" s="21" customFormat="1" ht="68.25" customHeight="1">
      <c r="A59" s="134" t="s">
        <v>366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  <c r="AC59" s="138"/>
      <c r="AD59" s="139"/>
      <c r="AE59" s="139"/>
      <c r="AF59" s="139"/>
      <c r="AG59" s="139"/>
      <c r="AH59" s="139"/>
      <c r="AI59" s="139" t="s">
        <v>26</v>
      </c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14">
        <v>39000</v>
      </c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06"/>
      <c r="BW59" s="107">
        <v>2872.4</v>
      </c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14">
        <f>AZ59-BW59</f>
        <v>36127.6</v>
      </c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06"/>
    </row>
    <row r="60" spans="1:112" s="21" customFormat="1" ht="126" customHeight="1">
      <c r="A60" s="118" t="s">
        <v>27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26"/>
      <c r="AC60" s="126"/>
      <c r="AD60" s="124"/>
      <c r="AE60" s="124"/>
      <c r="AF60" s="124"/>
      <c r="AG60" s="124"/>
      <c r="AH60" s="124"/>
      <c r="AI60" s="125"/>
      <c r="AJ60" s="123" t="s">
        <v>28</v>
      </c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5"/>
      <c r="AZ60" s="114">
        <f>AZ61</f>
        <v>3200</v>
      </c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2"/>
      <c r="BP60" s="12"/>
      <c r="BQ60" s="12"/>
      <c r="BR60" s="12"/>
      <c r="BS60" s="12"/>
      <c r="BT60" s="12"/>
      <c r="BU60" s="12"/>
      <c r="BV60" s="13"/>
      <c r="BW60" s="43"/>
      <c r="BX60" s="114">
        <f>BX61</f>
        <v>0</v>
      </c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06"/>
      <c r="CM60" s="43"/>
      <c r="CN60" s="43"/>
      <c r="CO60" s="43"/>
      <c r="CP60" s="114">
        <f>AZ60-BX60</f>
        <v>3200</v>
      </c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06"/>
    </row>
    <row r="61" spans="1:112" s="21" customFormat="1" ht="39.75" customHeight="1">
      <c r="A61" s="134" t="s">
        <v>283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26"/>
      <c r="AC61" s="44"/>
      <c r="AD61" s="123"/>
      <c r="AE61" s="124"/>
      <c r="AF61" s="124"/>
      <c r="AG61" s="124"/>
      <c r="AH61" s="125"/>
      <c r="AI61" s="45"/>
      <c r="AJ61" s="123" t="s">
        <v>29</v>
      </c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5"/>
      <c r="AZ61" s="114">
        <v>3200</v>
      </c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2"/>
      <c r="BP61" s="12"/>
      <c r="BQ61" s="12"/>
      <c r="BR61" s="12"/>
      <c r="BS61" s="12"/>
      <c r="BT61" s="12"/>
      <c r="BU61" s="12"/>
      <c r="BV61" s="13"/>
      <c r="BW61" s="43"/>
      <c r="BX61" s="114">
        <v>0</v>
      </c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06"/>
      <c r="CM61" s="43"/>
      <c r="CN61" s="43"/>
      <c r="CO61" s="43"/>
      <c r="CP61" s="114">
        <f>AZ61-BX61</f>
        <v>3200</v>
      </c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06"/>
    </row>
    <row r="62" spans="1:112" s="21" customFormat="1" ht="50.25" customHeight="1">
      <c r="A62" s="256" t="s">
        <v>288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137"/>
      <c r="AC62" s="181"/>
      <c r="AD62" s="140"/>
      <c r="AE62" s="140"/>
      <c r="AF62" s="140"/>
      <c r="AG62" s="140"/>
      <c r="AH62" s="140"/>
      <c r="AI62" s="140" t="s">
        <v>47</v>
      </c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11">
        <f>AZ63</f>
        <v>72700</v>
      </c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02"/>
      <c r="BW62" s="144">
        <f>BX63</f>
        <v>0</v>
      </c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11">
        <f>AZ62-BW62</f>
        <v>72700</v>
      </c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</row>
    <row r="63" spans="1:112" s="21" customFormat="1" ht="78" customHeight="1">
      <c r="A63" s="193" t="s">
        <v>347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30"/>
      <c r="AC63" s="14"/>
      <c r="AD63" s="123"/>
      <c r="AE63" s="124"/>
      <c r="AF63" s="124"/>
      <c r="AG63" s="124"/>
      <c r="AH63" s="125"/>
      <c r="AI63" s="45"/>
      <c r="AJ63" s="123" t="s">
        <v>48</v>
      </c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5"/>
      <c r="AZ63" s="114">
        <f>AZ64+AZ67+AZ70</f>
        <v>72700</v>
      </c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2"/>
      <c r="BP63" s="12"/>
      <c r="BQ63" s="12"/>
      <c r="BR63" s="12"/>
      <c r="BS63" s="12"/>
      <c r="BT63" s="12"/>
      <c r="BU63" s="12"/>
      <c r="BV63" s="13"/>
      <c r="BW63" s="43"/>
      <c r="BX63" s="114">
        <f>BW64+BX70+BX67</f>
        <v>0</v>
      </c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06"/>
      <c r="CM63" s="43"/>
      <c r="CN63" s="43"/>
      <c r="CO63" s="43"/>
      <c r="CP63" s="114">
        <f>AZ63-BX63</f>
        <v>72700</v>
      </c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</row>
    <row r="64" spans="1:112" s="21" customFormat="1" ht="47.25" customHeight="1">
      <c r="A64" s="233" t="s">
        <v>348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139"/>
      <c r="AD64" s="139"/>
      <c r="AE64" s="139"/>
      <c r="AF64" s="139"/>
      <c r="AG64" s="139"/>
      <c r="AH64" s="139"/>
      <c r="AI64" s="139" t="s">
        <v>49</v>
      </c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14">
        <f>AZ65</f>
        <v>26700</v>
      </c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06"/>
      <c r="BW64" s="107">
        <f>BW65+BW71</f>
        <v>0</v>
      </c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14">
        <f>AZ64-BW64</f>
        <v>26700</v>
      </c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</row>
    <row r="65" spans="1:112" s="21" customFormat="1" ht="171" customHeight="1">
      <c r="A65" s="235" t="s">
        <v>14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6"/>
      <c r="AC65" s="138"/>
      <c r="AD65" s="139"/>
      <c r="AE65" s="139"/>
      <c r="AF65" s="139"/>
      <c r="AG65" s="139"/>
      <c r="AH65" s="139"/>
      <c r="AI65" s="139" t="s">
        <v>50</v>
      </c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14">
        <f>AZ66</f>
        <v>26700</v>
      </c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06"/>
      <c r="BW65" s="107">
        <f>BW66</f>
        <v>0</v>
      </c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14">
        <f>CO66</f>
        <v>26700</v>
      </c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</row>
    <row r="66" spans="1:112" ht="42.75" customHeight="1">
      <c r="A66" s="237" t="s">
        <v>385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8"/>
      <c r="AC66" s="138"/>
      <c r="AD66" s="139"/>
      <c r="AE66" s="139"/>
      <c r="AF66" s="139"/>
      <c r="AG66" s="139"/>
      <c r="AH66" s="139"/>
      <c r="AI66" s="139" t="s">
        <v>51</v>
      </c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14">
        <v>26700</v>
      </c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06"/>
      <c r="BW66" s="107">
        <v>0</v>
      </c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14">
        <f>AZ66-BW66</f>
        <v>26700</v>
      </c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</row>
    <row r="67" spans="1:112" ht="50.25" customHeight="1">
      <c r="A67" s="118" t="s">
        <v>349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26"/>
      <c r="AC67" s="24"/>
      <c r="AD67" s="128"/>
      <c r="AE67" s="128"/>
      <c r="AF67" s="128"/>
      <c r="AG67" s="128"/>
      <c r="AH67" s="129"/>
      <c r="AI67" s="42"/>
      <c r="AJ67" s="124" t="s">
        <v>52</v>
      </c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5"/>
      <c r="AZ67" s="114">
        <f>AZ68</f>
        <v>45000</v>
      </c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06"/>
      <c r="BP67" s="12"/>
      <c r="BQ67" s="12"/>
      <c r="BR67" s="12"/>
      <c r="BS67" s="12"/>
      <c r="BT67" s="12"/>
      <c r="BU67" s="12"/>
      <c r="BV67" s="12"/>
      <c r="BW67" s="12"/>
      <c r="BX67" s="115">
        <f>BX68</f>
        <v>0</v>
      </c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2"/>
      <c r="CN67" s="13"/>
      <c r="CO67" s="25"/>
      <c r="CP67" s="115">
        <f>AZ67-BX67</f>
        <v>45000</v>
      </c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</row>
    <row r="68" spans="1:112" ht="183" customHeight="1">
      <c r="A68" s="118" t="s">
        <v>13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26"/>
      <c r="AC68" s="24"/>
      <c r="AD68" s="128"/>
      <c r="AE68" s="128"/>
      <c r="AF68" s="128"/>
      <c r="AG68" s="128"/>
      <c r="AH68" s="129"/>
      <c r="AI68" s="42"/>
      <c r="AJ68" s="124" t="s">
        <v>53</v>
      </c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5"/>
      <c r="AZ68" s="114">
        <f>AZ69</f>
        <v>45000</v>
      </c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06"/>
      <c r="BO68" s="12"/>
      <c r="BP68" s="12"/>
      <c r="BQ68" s="12"/>
      <c r="BR68" s="12"/>
      <c r="BS68" s="12"/>
      <c r="BT68" s="12"/>
      <c r="BU68" s="12"/>
      <c r="BV68" s="12"/>
      <c r="BW68" s="12"/>
      <c r="BX68" s="115">
        <f>BX69</f>
        <v>0</v>
      </c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2"/>
      <c r="CN68" s="13"/>
      <c r="CO68" s="25"/>
      <c r="CP68" s="115">
        <f>AZ68-BX68</f>
        <v>45000</v>
      </c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</row>
    <row r="69" spans="1:112" ht="47.25" customHeight="1">
      <c r="A69" s="118" t="s">
        <v>385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26"/>
      <c r="AC69" s="24"/>
      <c r="AD69" s="128"/>
      <c r="AE69" s="128"/>
      <c r="AF69" s="128"/>
      <c r="AG69" s="128"/>
      <c r="AH69" s="129"/>
      <c r="AI69" s="42"/>
      <c r="AJ69" s="124" t="s">
        <v>54</v>
      </c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5"/>
      <c r="AZ69" s="114">
        <v>45000</v>
      </c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06"/>
      <c r="BO69" s="12"/>
      <c r="BP69" s="12"/>
      <c r="BQ69" s="12"/>
      <c r="BR69" s="12"/>
      <c r="BS69" s="12"/>
      <c r="BT69" s="12"/>
      <c r="BU69" s="12"/>
      <c r="BV69" s="12"/>
      <c r="BW69" s="12"/>
      <c r="BX69" s="115">
        <v>0</v>
      </c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2"/>
      <c r="CN69" s="13"/>
      <c r="CO69" s="25"/>
      <c r="CP69" s="115">
        <f>AZ69-BX69</f>
        <v>45000</v>
      </c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</row>
    <row r="70" spans="1:112" s="21" customFormat="1" ht="48" customHeight="1">
      <c r="A70" s="234" t="s">
        <v>350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6"/>
      <c r="AC70" s="20"/>
      <c r="AD70" s="124"/>
      <c r="AE70" s="124"/>
      <c r="AF70" s="124"/>
      <c r="AG70" s="124"/>
      <c r="AH70" s="125"/>
      <c r="AI70" s="42"/>
      <c r="AJ70" s="124" t="s">
        <v>55</v>
      </c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5"/>
      <c r="AZ70" s="114">
        <f>AZ71</f>
        <v>1000</v>
      </c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2"/>
      <c r="BP70" s="12"/>
      <c r="BQ70" s="12"/>
      <c r="BR70" s="12"/>
      <c r="BS70" s="12"/>
      <c r="BT70" s="12"/>
      <c r="BU70" s="12"/>
      <c r="BV70" s="12"/>
      <c r="BW70" s="12"/>
      <c r="BX70" s="114">
        <f>BW71</f>
        <v>0</v>
      </c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06"/>
      <c r="CM70" s="12"/>
      <c r="CN70" s="13"/>
      <c r="CO70" s="216">
        <f>AZ70-BX70</f>
        <v>1000</v>
      </c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</row>
    <row r="71" spans="1:112" ht="169.5" customHeight="1">
      <c r="A71" s="134" t="s">
        <v>12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5"/>
      <c r="AC71" s="138"/>
      <c r="AD71" s="139"/>
      <c r="AE71" s="139"/>
      <c r="AF71" s="139"/>
      <c r="AG71" s="139"/>
      <c r="AH71" s="139"/>
      <c r="AI71" s="139" t="s">
        <v>56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14">
        <f>AZ72</f>
        <v>1000</v>
      </c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06"/>
      <c r="BW71" s="107">
        <f>BW72</f>
        <v>0</v>
      </c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14">
        <f>CO72</f>
        <v>1000</v>
      </c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06"/>
    </row>
    <row r="72" spans="1:112" ht="45.75" customHeight="1">
      <c r="A72" s="134" t="s">
        <v>385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5"/>
      <c r="AC72" s="138"/>
      <c r="AD72" s="139"/>
      <c r="AE72" s="139"/>
      <c r="AF72" s="139"/>
      <c r="AG72" s="139"/>
      <c r="AH72" s="139"/>
      <c r="AI72" s="139" t="s">
        <v>57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14">
        <v>1000</v>
      </c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06"/>
      <c r="BW72" s="107">
        <v>0</v>
      </c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14">
        <f>AZ72-BW72</f>
        <v>1000</v>
      </c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06"/>
    </row>
    <row r="73" spans="1:112" s="21" customFormat="1" ht="17.25" customHeight="1">
      <c r="A73" s="136" t="s">
        <v>289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7"/>
      <c r="AC73" s="181"/>
      <c r="AD73" s="140"/>
      <c r="AE73" s="140"/>
      <c r="AF73" s="140"/>
      <c r="AG73" s="140"/>
      <c r="AH73" s="140"/>
      <c r="AI73" s="140" t="s">
        <v>58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11">
        <f>AZ74</f>
        <v>2258900</v>
      </c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02"/>
      <c r="BW73" s="144">
        <f>BW74</f>
        <v>773205.75</v>
      </c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11">
        <f>AZ73-BW73</f>
        <v>1485694.25</v>
      </c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02"/>
    </row>
    <row r="74" spans="1:112" s="21" customFormat="1" ht="21.75" customHeight="1">
      <c r="A74" s="134" t="s">
        <v>290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5"/>
      <c r="AC74" s="138"/>
      <c r="AD74" s="139"/>
      <c r="AE74" s="139"/>
      <c r="AF74" s="139"/>
      <c r="AG74" s="139"/>
      <c r="AH74" s="139"/>
      <c r="AI74" s="139" t="s">
        <v>59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14">
        <f>AZ75</f>
        <v>2258900</v>
      </c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06"/>
      <c r="BW74" s="107">
        <f>BW75</f>
        <v>773205.75</v>
      </c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14">
        <f>AZ74-BW74</f>
        <v>1485694.25</v>
      </c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06"/>
    </row>
    <row r="75" spans="1:112" s="21" customFormat="1" ht="69" customHeight="1">
      <c r="A75" s="134" t="s">
        <v>351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5"/>
      <c r="AC75" s="138"/>
      <c r="AD75" s="139"/>
      <c r="AE75" s="139"/>
      <c r="AF75" s="139"/>
      <c r="AG75" s="139"/>
      <c r="AH75" s="139"/>
      <c r="AI75" s="139" t="s">
        <v>60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14">
        <f>AZ76+AZ78+AZ80+AZ82+AZ84</f>
        <v>2258900</v>
      </c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06"/>
      <c r="BW75" s="107">
        <f>BX76+BX78+BX80+BW82+BO84</f>
        <v>773205.75</v>
      </c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216">
        <f>AZ75-BW75</f>
        <v>1485694.25</v>
      </c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</row>
    <row r="76" spans="1:112" s="21" customFormat="1" ht="179.25" customHeight="1">
      <c r="A76" s="239" t="s">
        <v>11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47"/>
      <c r="AA76" s="47"/>
      <c r="AB76" s="47"/>
      <c r="AC76" s="72"/>
      <c r="AD76" s="123"/>
      <c r="AE76" s="124"/>
      <c r="AF76" s="124"/>
      <c r="AG76" s="124"/>
      <c r="AH76" s="125"/>
      <c r="AI76" s="45"/>
      <c r="AJ76" s="123" t="s">
        <v>384</v>
      </c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5"/>
      <c r="AZ76" s="114">
        <f>AZ77</f>
        <v>665200</v>
      </c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2"/>
      <c r="BQ76" s="12"/>
      <c r="BR76" s="12"/>
      <c r="BS76" s="12"/>
      <c r="BT76" s="12"/>
      <c r="BU76" s="12"/>
      <c r="BV76" s="13"/>
      <c r="BW76" s="43"/>
      <c r="BX76" s="114">
        <f>BX77</f>
        <v>0</v>
      </c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06"/>
      <c r="CM76" s="43"/>
      <c r="CN76" s="43"/>
      <c r="CO76" s="43"/>
      <c r="CP76" s="115">
        <f>AZ76-BX76</f>
        <v>665200</v>
      </c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</row>
    <row r="77" spans="1:112" s="21" customFormat="1" ht="48.75" customHeight="1">
      <c r="A77" s="192" t="s">
        <v>385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4"/>
      <c r="Z77" s="47"/>
      <c r="AA77" s="47"/>
      <c r="AB77" s="47"/>
      <c r="AC77" s="72"/>
      <c r="AD77" s="123"/>
      <c r="AE77" s="124"/>
      <c r="AF77" s="124"/>
      <c r="AG77" s="124"/>
      <c r="AH77" s="125"/>
      <c r="AI77" s="45"/>
      <c r="AJ77" s="123" t="s">
        <v>383</v>
      </c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5"/>
      <c r="AZ77" s="114">
        <v>665200</v>
      </c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2"/>
      <c r="BP77" s="12"/>
      <c r="BQ77" s="12"/>
      <c r="BR77" s="12"/>
      <c r="BS77" s="12"/>
      <c r="BT77" s="12"/>
      <c r="BU77" s="12"/>
      <c r="BV77" s="13"/>
      <c r="BW77" s="43"/>
      <c r="BX77" s="114">
        <v>0</v>
      </c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06"/>
      <c r="CP77" s="114">
        <f>AZ77-BX77</f>
        <v>665200</v>
      </c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</row>
    <row r="78" spans="1:112" ht="115.5" customHeight="1">
      <c r="A78" s="218" t="s">
        <v>10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20"/>
      <c r="AD78" s="123"/>
      <c r="AE78" s="124"/>
      <c r="AF78" s="124"/>
      <c r="AG78" s="124"/>
      <c r="AH78" s="125"/>
      <c r="AI78" s="45"/>
      <c r="AJ78" s="123" t="s">
        <v>61</v>
      </c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5"/>
      <c r="AZ78" s="114">
        <f>AZ79</f>
        <v>23600</v>
      </c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2"/>
      <c r="BQ78" s="12"/>
      <c r="BR78" s="12"/>
      <c r="BS78" s="12"/>
      <c r="BT78" s="12"/>
      <c r="BU78" s="12"/>
      <c r="BV78" s="13"/>
      <c r="BW78" s="43"/>
      <c r="BX78" s="114">
        <f>BW79</f>
        <v>0</v>
      </c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06"/>
      <c r="CM78" s="43"/>
      <c r="CN78" s="43"/>
      <c r="CO78" s="43"/>
      <c r="CP78" s="114">
        <f>AZ78-BX78</f>
        <v>23600</v>
      </c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06"/>
    </row>
    <row r="79" spans="1:112" ht="47.25" customHeight="1">
      <c r="A79" s="134" t="s">
        <v>388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5"/>
      <c r="AC79" s="138"/>
      <c r="AD79" s="139"/>
      <c r="AE79" s="139"/>
      <c r="AF79" s="139"/>
      <c r="AG79" s="139"/>
      <c r="AH79" s="139"/>
      <c r="AI79" s="139" t="s">
        <v>62</v>
      </c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14">
        <v>23600</v>
      </c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06"/>
      <c r="BW79" s="107">
        <v>0</v>
      </c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14">
        <f>AZ79-BW79</f>
        <v>23600</v>
      </c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06"/>
    </row>
    <row r="80" spans="1:112" s="21" customFormat="1" ht="168" customHeight="1">
      <c r="A80" s="118" t="s">
        <v>15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26"/>
      <c r="AC80" s="20"/>
      <c r="AD80" s="124"/>
      <c r="AE80" s="124"/>
      <c r="AF80" s="124"/>
      <c r="AG80" s="124"/>
      <c r="AH80" s="125"/>
      <c r="AI80" s="42"/>
      <c r="AJ80" s="124" t="s">
        <v>382</v>
      </c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5"/>
      <c r="AZ80" s="114">
        <f>AZ81</f>
        <v>699400</v>
      </c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06"/>
      <c r="BO80" s="12"/>
      <c r="BP80" s="12"/>
      <c r="BQ80" s="12"/>
      <c r="BR80" s="12"/>
      <c r="BS80" s="12"/>
      <c r="BT80" s="12"/>
      <c r="BU80" s="12"/>
      <c r="BV80" s="12"/>
      <c r="BW80" s="12"/>
      <c r="BX80" s="114">
        <f>BX81</f>
        <v>699305.75</v>
      </c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06"/>
      <c r="CM80" s="12"/>
      <c r="CN80" s="13"/>
      <c r="CO80" s="25"/>
      <c r="CP80" s="114">
        <f>AZ80-BX80</f>
        <v>94.25</v>
      </c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06"/>
    </row>
    <row r="81" spans="1:112" s="21" customFormat="1" ht="45" customHeight="1">
      <c r="A81" s="118" t="s">
        <v>385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26"/>
      <c r="AC81" s="126"/>
      <c r="AD81" s="124"/>
      <c r="AE81" s="124"/>
      <c r="AF81" s="124"/>
      <c r="AG81" s="124"/>
      <c r="AH81" s="125"/>
      <c r="AI81" s="42"/>
      <c r="AJ81" s="124" t="s">
        <v>381</v>
      </c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5"/>
      <c r="AZ81" s="114">
        <v>699400</v>
      </c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06"/>
      <c r="BO81" s="12"/>
      <c r="BP81" s="12"/>
      <c r="BQ81" s="12"/>
      <c r="BR81" s="12"/>
      <c r="BS81" s="12"/>
      <c r="BT81" s="12"/>
      <c r="BU81" s="12"/>
      <c r="BV81" s="12"/>
      <c r="BW81" s="12"/>
      <c r="BX81" s="115">
        <v>699305.75</v>
      </c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2"/>
      <c r="CN81" s="13"/>
      <c r="CO81" s="25"/>
      <c r="CP81" s="114">
        <f>AZ81-BX81</f>
        <v>94.25</v>
      </c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06"/>
    </row>
    <row r="82" spans="1:112" ht="158.25" customHeight="1">
      <c r="A82" s="134" t="s">
        <v>16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5"/>
      <c r="AC82" s="138"/>
      <c r="AD82" s="139"/>
      <c r="AE82" s="139"/>
      <c r="AF82" s="139"/>
      <c r="AG82" s="139"/>
      <c r="AH82" s="139"/>
      <c r="AI82" s="139" t="s">
        <v>63</v>
      </c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14">
        <f>AZ83</f>
        <v>449200</v>
      </c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06"/>
      <c r="BW82" s="107">
        <f>BW83</f>
        <v>73900</v>
      </c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14">
        <f>AZ82-BW82</f>
        <v>375300</v>
      </c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06"/>
    </row>
    <row r="83" spans="1:112" ht="46.5" customHeight="1">
      <c r="A83" s="134" t="s">
        <v>385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5"/>
      <c r="AC83" s="138"/>
      <c r="AD83" s="139"/>
      <c r="AE83" s="139"/>
      <c r="AF83" s="139"/>
      <c r="AG83" s="139"/>
      <c r="AH83" s="139"/>
      <c r="AI83" s="139" t="s">
        <v>64</v>
      </c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14">
        <v>449200</v>
      </c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06"/>
      <c r="BW83" s="107">
        <v>73900</v>
      </c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14">
        <f>AZ83-BW83</f>
        <v>375300</v>
      </c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06"/>
    </row>
    <row r="84" spans="1:112" ht="149.25" customHeight="1">
      <c r="A84" s="134" t="s">
        <v>17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5"/>
      <c r="AC84" s="29"/>
      <c r="AD84" s="128"/>
      <c r="AE84" s="128"/>
      <c r="AF84" s="128"/>
      <c r="AG84" s="128"/>
      <c r="AH84" s="129"/>
      <c r="AI84" s="123" t="s">
        <v>65</v>
      </c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5"/>
      <c r="AZ84" s="114">
        <f>AZ85</f>
        <v>421500</v>
      </c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06"/>
      <c r="BO84" s="115">
        <f>BO85</f>
        <v>0</v>
      </c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2"/>
      <c r="CN84" s="13"/>
      <c r="CO84" s="216">
        <f>CO85</f>
        <v>421500</v>
      </c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</row>
    <row r="85" spans="1:112" ht="45.75" customHeight="1">
      <c r="A85" s="134" t="s">
        <v>385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5"/>
      <c r="AC85" s="29"/>
      <c r="AD85" s="128"/>
      <c r="AE85" s="128"/>
      <c r="AF85" s="128"/>
      <c r="AG85" s="128"/>
      <c r="AH85" s="129"/>
      <c r="AI85" s="123" t="s">
        <v>66</v>
      </c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5"/>
      <c r="AZ85" s="114">
        <v>421500</v>
      </c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06"/>
      <c r="BO85" s="115">
        <v>0</v>
      </c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2"/>
      <c r="CN85" s="13"/>
      <c r="CO85" s="114">
        <f>AZ85-BO85</f>
        <v>421500</v>
      </c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06"/>
    </row>
    <row r="86" spans="1:112" s="21" customFormat="1" ht="24" customHeight="1">
      <c r="A86" s="136" t="s">
        <v>291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7"/>
      <c r="AC86" s="181"/>
      <c r="AD86" s="140"/>
      <c r="AE86" s="140"/>
      <c r="AF86" s="140"/>
      <c r="AG86" s="140"/>
      <c r="AH86" s="140"/>
      <c r="AI86" s="140" t="s">
        <v>67</v>
      </c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11">
        <f>AZ87+AZ90</f>
        <v>1376800</v>
      </c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02"/>
      <c r="BW86" s="144">
        <f>BW87+BW90</f>
        <v>359067.42</v>
      </c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11">
        <f>AZ86-BW86</f>
        <v>1017732.5800000001</v>
      </c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02"/>
    </row>
    <row r="87" spans="1:112" ht="15.75" customHeight="1">
      <c r="A87" s="136" t="s">
        <v>292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7"/>
      <c r="AC87" s="181"/>
      <c r="AD87" s="140"/>
      <c r="AE87" s="140"/>
      <c r="AF87" s="140"/>
      <c r="AG87" s="140"/>
      <c r="AH87" s="140"/>
      <c r="AI87" s="140" t="s">
        <v>68</v>
      </c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11">
        <f>AZ88</f>
        <v>430000</v>
      </c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02"/>
      <c r="BW87" s="144">
        <f>BX88</f>
        <v>0</v>
      </c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201">
        <f>AZ87-BW87</f>
        <v>430000</v>
      </c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</row>
    <row r="88" spans="1:112" ht="181.5" customHeight="1">
      <c r="A88" s="192" t="s">
        <v>18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4"/>
      <c r="AB88" s="30"/>
      <c r="AC88" s="24"/>
      <c r="AD88" s="128"/>
      <c r="AE88" s="128"/>
      <c r="AF88" s="128"/>
      <c r="AG88" s="128"/>
      <c r="AH88" s="129"/>
      <c r="AI88" s="42"/>
      <c r="AJ88" s="124" t="s">
        <v>69</v>
      </c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5"/>
      <c r="AZ88" s="114">
        <f>AZ89</f>
        <v>430000</v>
      </c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06"/>
      <c r="BP88" s="12"/>
      <c r="BQ88" s="12"/>
      <c r="BR88" s="12"/>
      <c r="BS88" s="12"/>
      <c r="BT88" s="12"/>
      <c r="BU88" s="12"/>
      <c r="BV88" s="12"/>
      <c r="BW88" s="12"/>
      <c r="BX88" s="114">
        <f>BX89</f>
        <v>0</v>
      </c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06"/>
      <c r="CP88" s="114">
        <f>AZ88-BX88</f>
        <v>430000</v>
      </c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06"/>
    </row>
    <row r="89" spans="1:112" ht="44.25" customHeight="1">
      <c r="A89" s="218" t="s">
        <v>385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30"/>
      <c r="AC89" s="24"/>
      <c r="AD89" s="128"/>
      <c r="AE89" s="128"/>
      <c r="AF89" s="128"/>
      <c r="AG89" s="128"/>
      <c r="AH89" s="129"/>
      <c r="AI89" s="42"/>
      <c r="AJ89" s="124" t="s">
        <v>70</v>
      </c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5"/>
      <c r="AZ89" s="114">
        <v>430000</v>
      </c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06"/>
      <c r="BO89" s="12"/>
      <c r="BP89" s="12"/>
      <c r="BQ89" s="12"/>
      <c r="BR89" s="12"/>
      <c r="BS89" s="12"/>
      <c r="BT89" s="12"/>
      <c r="BU89" s="12"/>
      <c r="BV89" s="12"/>
      <c r="BW89" s="12"/>
      <c r="BX89" s="114">
        <v>0</v>
      </c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06"/>
      <c r="CP89" s="114">
        <f>AZ89-BX89</f>
        <v>430000</v>
      </c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06"/>
    </row>
    <row r="90" spans="1:112" ht="14.25" customHeight="1">
      <c r="A90" s="240" t="s">
        <v>293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1"/>
      <c r="AC90" s="258"/>
      <c r="AD90" s="140"/>
      <c r="AE90" s="140"/>
      <c r="AF90" s="140"/>
      <c r="AG90" s="140"/>
      <c r="AH90" s="140"/>
      <c r="AI90" s="140" t="s">
        <v>71</v>
      </c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11">
        <f>AZ91+AZ94+AZ101</f>
        <v>946800</v>
      </c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02"/>
      <c r="BW90" s="144">
        <f>BX91+BW94</f>
        <v>359067.42</v>
      </c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95">
        <f>AZ90-BW90</f>
        <v>587732.5800000001</v>
      </c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</row>
    <row r="91" spans="1:112" ht="45" customHeight="1">
      <c r="A91" s="192" t="s">
        <v>352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4"/>
      <c r="AB91" s="47"/>
      <c r="AC91" s="46"/>
      <c r="AD91" s="123"/>
      <c r="AE91" s="124"/>
      <c r="AF91" s="124"/>
      <c r="AG91" s="124"/>
      <c r="AH91" s="125"/>
      <c r="AI91" s="42"/>
      <c r="AJ91" s="124" t="s">
        <v>72</v>
      </c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5"/>
      <c r="AZ91" s="114">
        <f>AZ92</f>
        <v>710000</v>
      </c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2"/>
      <c r="BP91" s="12"/>
      <c r="BQ91" s="12"/>
      <c r="BR91" s="12"/>
      <c r="BS91" s="12"/>
      <c r="BT91" s="12"/>
      <c r="BU91" s="12"/>
      <c r="BV91" s="13"/>
      <c r="BW91" s="25"/>
      <c r="BX91" s="115">
        <f>BX92</f>
        <v>236592.75</v>
      </c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2"/>
      <c r="CN91" s="13"/>
      <c r="CO91" s="25"/>
      <c r="CP91" s="200">
        <f>AZ91-BX91</f>
        <v>473407.25</v>
      </c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</row>
    <row r="92" spans="1:112" ht="172.5" customHeight="1">
      <c r="A92" s="192" t="s">
        <v>19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4"/>
      <c r="AB92" s="47"/>
      <c r="AC92" s="46"/>
      <c r="AD92" s="211"/>
      <c r="AE92" s="94"/>
      <c r="AF92" s="94"/>
      <c r="AG92" s="94"/>
      <c r="AH92" s="212"/>
      <c r="AI92" s="49"/>
      <c r="AJ92" s="124" t="s">
        <v>73</v>
      </c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5"/>
      <c r="AZ92" s="114">
        <f>AZ93</f>
        <v>710000</v>
      </c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2"/>
      <c r="BP92" s="12"/>
      <c r="BQ92" s="12"/>
      <c r="BR92" s="12"/>
      <c r="BS92" s="12"/>
      <c r="BT92" s="12"/>
      <c r="BU92" s="12"/>
      <c r="BV92" s="13"/>
      <c r="BW92" s="25"/>
      <c r="BX92" s="115">
        <f>BX93</f>
        <v>236592.75</v>
      </c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2"/>
      <c r="CN92" s="13"/>
      <c r="CO92" s="25"/>
      <c r="CP92" s="114">
        <f>AZ92-BX92</f>
        <v>473407.25</v>
      </c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06"/>
    </row>
    <row r="93" spans="1:112" ht="48" customHeight="1">
      <c r="A93" s="192" t="s">
        <v>385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4"/>
      <c r="AB93" s="70"/>
      <c r="AC93" s="213"/>
      <c r="AD93" s="214"/>
      <c r="AE93" s="214"/>
      <c r="AF93" s="214"/>
      <c r="AG93" s="214"/>
      <c r="AH93" s="215"/>
      <c r="AI93" s="71"/>
      <c r="AJ93" s="123" t="s">
        <v>74</v>
      </c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5"/>
      <c r="AZ93" s="114">
        <v>710000</v>
      </c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2"/>
      <c r="BP93" s="12"/>
      <c r="BQ93" s="12"/>
      <c r="BR93" s="12"/>
      <c r="BS93" s="12"/>
      <c r="BT93" s="12"/>
      <c r="BU93" s="12"/>
      <c r="BV93" s="13"/>
      <c r="BW93" s="25"/>
      <c r="BX93" s="115">
        <v>236592.75</v>
      </c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2"/>
      <c r="CN93" s="13"/>
      <c r="CO93" s="25"/>
      <c r="CP93" s="114">
        <f>AZ93-BX93</f>
        <v>473407.25</v>
      </c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06"/>
    </row>
    <row r="94" spans="1:112" ht="34.5" customHeight="1">
      <c r="A94" s="192" t="s">
        <v>353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4"/>
      <c r="AB94" s="50"/>
      <c r="AC94" s="213"/>
      <c r="AD94" s="214"/>
      <c r="AE94" s="214"/>
      <c r="AF94" s="214"/>
      <c r="AG94" s="214"/>
      <c r="AH94" s="215"/>
      <c r="AI94" s="42"/>
      <c r="AJ94" s="124" t="s">
        <v>75</v>
      </c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5"/>
      <c r="AZ94" s="114">
        <f>AZ95+AZ97+AZ99</f>
        <v>234300</v>
      </c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2"/>
      <c r="BP94" s="12"/>
      <c r="BQ94" s="12"/>
      <c r="BR94" s="12"/>
      <c r="BS94" s="12"/>
      <c r="BT94" s="12"/>
      <c r="BU94" s="12"/>
      <c r="BV94" s="13"/>
      <c r="BW94" s="114">
        <f>BW95+BW97+BX99</f>
        <v>122474.67</v>
      </c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2"/>
      <c r="CN94" s="13"/>
      <c r="CO94" s="52"/>
      <c r="CP94" s="216">
        <f>AZ94-BW94</f>
        <v>111825.33</v>
      </c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</row>
    <row r="95" spans="1:112" ht="150" customHeight="1">
      <c r="A95" s="237" t="s">
        <v>20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135"/>
      <c r="AC95" s="138"/>
      <c r="AD95" s="139"/>
      <c r="AE95" s="139"/>
      <c r="AF95" s="139"/>
      <c r="AG95" s="139"/>
      <c r="AH95" s="139"/>
      <c r="AI95" s="139" t="s">
        <v>76</v>
      </c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14">
        <f>AZ96</f>
        <v>45500</v>
      </c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06"/>
      <c r="BW95" s="107">
        <f>BW96</f>
        <v>10760</v>
      </c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14">
        <f>CO96</f>
        <v>34740</v>
      </c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06"/>
    </row>
    <row r="96" spans="1:112" s="21" customFormat="1" ht="46.5" customHeight="1">
      <c r="A96" s="134" t="s">
        <v>385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5"/>
      <c r="AC96" s="138"/>
      <c r="AD96" s="139"/>
      <c r="AE96" s="139"/>
      <c r="AF96" s="139"/>
      <c r="AG96" s="139"/>
      <c r="AH96" s="139"/>
      <c r="AI96" s="139" t="s">
        <v>77</v>
      </c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14">
        <v>45500</v>
      </c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06"/>
      <c r="BW96" s="107">
        <v>10760</v>
      </c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14">
        <f>AZ96-BW96</f>
        <v>34740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06"/>
    </row>
    <row r="97" spans="1:112" ht="196.5" customHeight="1">
      <c r="A97" s="134" t="s">
        <v>21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5"/>
      <c r="AC97" s="138"/>
      <c r="AD97" s="139"/>
      <c r="AE97" s="139"/>
      <c r="AF97" s="139"/>
      <c r="AG97" s="139"/>
      <c r="AH97" s="139"/>
      <c r="AI97" s="139" t="s">
        <v>78</v>
      </c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14">
        <f>AZ98</f>
        <v>78300</v>
      </c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06"/>
      <c r="BW97" s="107">
        <f>BW98</f>
        <v>14464.67</v>
      </c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97">
        <f>CO98</f>
        <v>63835.33</v>
      </c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</row>
    <row r="98" spans="1:112" ht="34.5" customHeight="1">
      <c r="A98" s="134" t="s">
        <v>385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5"/>
      <c r="AC98" s="138"/>
      <c r="AD98" s="139"/>
      <c r="AE98" s="139"/>
      <c r="AF98" s="139"/>
      <c r="AG98" s="139"/>
      <c r="AH98" s="139"/>
      <c r="AI98" s="139" t="s">
        <v>79</v>
      </c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14">
        <v>78300</v>
      </c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06"/>
      <c r="BW98" s="107">
        <v>14464.67</v>
      </c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14">
        <f>AZ98-BW98</f>
        <v>63835.33</v>
      </c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06"/>
    </row>
    <row r="99" spans="1:112" ht="170.25" customHeight="1">
      <c r="A99" s="192" t="s">
        <v>22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4"/>
      <c r="AB99" s="47"/>
      <c r="AC99" s="46"/>
      <c r="AD99" s="123"/>
      <c r="AE99" s="124"/>
      <c r="AF99" s="124"/>
      <c r="AG99" s="124"/>
      <c r="AH99" s="125"/>
      <c r="AI99" s="42"/>
      <c r="AJ99" s="123" t="s">
        <v>80</v>
      </c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5"/>
      <c r="AZ99" s="114">
        <f>AZ100</f>
        <v>110500</v>
      </c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2"/>
      <c r="BQ99" s="12"/>
      <c r="BR99" s="12"/>
      <c r="BS99" s="12"/>
      <c r="BT99" s="12"/>
      <c r="BU99" s="12"/>
      <c r="BV99" s="12"/>
      <c r="BW99" s="12"/>
      <c r="BX99" s="114">
        <f>BX100</f>
        <v>97250</v>
      </c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06"/>
      <c r="CM99" s="12"/>
      <c r="CN99" s="13"/>
      <c r="CO99" s="25"/>
      <c r="CP99" s="114">
        <f>AZ99-BX99</f>
        <v>13250</v>
      </c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06"/>
    </row>
    <row r="100" spans="1:112" ht="48" customHeight="1">
      <c r="A100" s="192" t="s">
        <v>385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4"/>
      <c r="AB100" s="47"/>
      <c r="AC100" s="46"/>
      <c r="AD100" s="208"/>
      <c r="AE100" s="209"/>
      <c r="AF100" s="209"/>
      <c r="AG100" s="209"/>
      <c r="AH100" s="210"/>
      <c r="AI100" s="42"/>
      <c r="AJ100" s="124" t="s">
        <v>0</v>
      </c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5"/>
      <c r="AZ100" s="114">
        <v>110500</v>
      </c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2"/>
      <c r="BP100" s="12"/>
      <c r="BQ100" s="12"/>
      <c r="BR100" s="12"/>
      <c r="BS100" s="12"/>
      <c r="BT100" s="12"/>
      <c r="BU100" s="12"/>
      <c r="BV100" s="12"/>
      <c r="BW100" s="12"/>
      <c r="BX100" s="114">
        <v>97250</v>
      </c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06"/>
      <c r="CM100" s="12"/>
      <c r="CN100" s="13"/>
      <c r="CO100" s="25"/>
      <c r="CP100" s="114">
        <f>AZ100-BX100</f>
        <v>13250</v>
      </c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06"/>
    </row>
    <row r="101" spans="1:112" ht="34.5" customHeight="1">
      <c r="A101" s="192" t="s">
        <v>354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4"/>
      <c r="AB101" s="47"/>
      <c r="AC101" s="46"/>
      <c r="AD101" s="242"/>
      <c r="AE101" s="121"/>
      <c r="AF101" s="121"/>
      <c r="AG101" s="121"/>
      <c r="AH101" s="122"/>
      <c r="AI101" s="42"/>
      <c r="AJ101" s="124" t="s">
        <v>81</v>
      </c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5"/>
      <c r="AZ101" s="114">
        <f>AZ102</f>
        <v>2500</v>
      </c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2"/>
      <c r="BP101" s="12"/>
      <c r="BQ101" s="12"/>
      <c r="BR101" s="12"/>
      <c r="BS101" s="12"/>
      <c r="BT101" s="12"/>
      <c r="BU101" s="12"/>
      <c r="BV101" s="12"/>
      <c r="BW101" s="12"/>
      <c r="BX101" s="114">
        <f>BX102</f>
        <v>0</v>
      </c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06"/>
      <c r="CM101" s="12"/>
      <c r="CN101" s="13"/>
      <c r="CO101" s="52"/>
      <c r="CP101" s="115">
        <f>AZ101-BX101</f>
        <v>2500</v>
      </c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</row>
    <row r="102" spans="1:112" ht="193.5" customHeight="1">
      <c r="A102" s="192" t="s">
        <v>23</v>
      </c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4"/>
      <c r="AB102" s="47"/>
      <c r="AC102" s="123"/>
      <c r="AD102" s="124"/>
      <c r="AE102" s="124"/>
      <c r="AF102" s="124"/>
      <c r="AG102" s="124"/>
      <c r="AH102" s="125"/>
      <c r="AI102" s="42"/>
      <c r="AJ102" s="124" t="s">
        <v>2</v>
      </c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5"/>
      <c r="AZ102" s="114">
        <f>AZ103</f>
        <v>2500</v>
      </c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2"/>
      <c r="BQ102" s="12"/>
      <c r="BR102" s="12"/>
      <c r="BS102" s="12"/>
      <c r="BT102" s="12"/>
      <c r="BU102" s="12"/>
      <c r="BV102" s="12"/>
      <c r="BW102" s="12"/>
      <c r="BX102" s="114">
        <f>BX103</f>
        <v>0</v>
      </c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06"/>
      <c r="CM102" s="12"/>
      <c r="CN102" s="13"/>
      <c r="CO102" s="52"/>
      <c r="CP102" s="115">
        <f>CP103</f>
        <v>2500</v>
      </c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</row>
    <row r="103" spans="1:112" ht="47.25" customHeight="1">
      <c r="A103" s="192" t="s">
        <v>385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4"/>
      <c r="AB103" s="47"/>
      <c r="AC103" s="46"/>
      <c r="AD103" s="208"/>
      <c r="AE103" s="209"/>
      <c r="AF103" s="209"/>
      <c r="AG103" s="209"/>
      <c r="AH103" s="210"/>
      <c r="AI103" s="123" t="s">
        <v>1</v>
      </c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5"/>
      <c r="AZ103" s="114">
        <v>2500</v>
      </c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2"/>
      <c r="BP103" s="12"/>
      <c r="BQ103" s="12"/>
      <c r="BR103" s="12"/>
      <c r="BS103" s="12"/>
      <c r="BT103" s="12"/>
      <c r="BU103" s="12"/>
      <c r="BV103" s="12"/>
      <c r="BW103" s="12"/>
      <c r="BX103" s="114">
        <v>0</v>
      </c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06"/>
      <c r="CM103" s="12"/>
      <c r="CN103" s="13"/>
      <c r="CO103" s="52"/>
      <c r="CP103" s="115">
        <f>AZ103-BX103</f>
        <v>2500</v>
      </c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</row>
    <row r="104" spans="1:112" ht="13.5" customHeight="1">
      <c r="A104" s="244" t="s">
        <v>322</v>
      </c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6"/>
      <c r="AB104" s="213"/>
      <c r="AC104" s="214"/>
      <c r="AD104" s="214"/>
      <c r="AE104" s="214"/>
      <c r="AF104" s="214"/>
      <c r="AG104" s="214"/>
      <c r="AH104" s="215"/>
      <c r="AI104" s="42"/>
      <c r="AJ104" s="128" t="s">
        <v>82</v>
      </c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9"/>
      <c r="AZ104" s="111">
        <f>AZ105</f>
        <v>10000</v>
      </c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02"/>
      <c r="BX104" s="111">
        <f>BX105</f>
        <v>0</v>
      </c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02"/>
      <c r="CM104" s="12"/>
      <c r="CN104" s="13"/>
      <c r="CO104" s="25"/>
      <c r="CP104" s="111">
        <f>AZ104-BX104</f>
        <v>10000</v>
      </c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02"/>
    </row>
    <row r="105" spans="1:112" ht="148.5" customHeight="1">
      <c r="A105" s="243" t="s">
        <v>3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41"/>
      <c r="AC105" s="40"/>
      <c r="AD105" s="123"/>
      <c r="AE105" s="124"/>
      <c r="AF105" s="124"/>
      <c r="AG105" s="124"/>
      <c r="AH105" s="124"/>
      <c r="AI105" s="125"/>
      <c r="AJ105" s="123" t="s">
        <v>83</v>
      </c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5"/>
      <c r="AZ105" s="114">
        <f>AZ106</f>
        <v>10000</v>
      </c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2"/>
      <c r="BP105" s="12"/>
      <c r="BQ105" s="12"/>
      <c r="BR105" s="12"/>
      <c r="BS105" s="12"/>
      <c r="BT105" s="12"/>
      <c r="BU105" s="12"/>
      <c r="BV105" s="13"/>
      <c r="BW105" s="25"/>
      <c r="BX105" s="114">
        <f>BW106</f>
        <v>0</v>
      </c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06"/>
      <c r="CM105" s="12"/>
      <c r="CN105" s="13"/>
      <c r="CO105" s="25"/>
      <c r="CP105" s="114">
        <f>AZ105-BX105</f>
        <v>10000</v>
      </c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06"/>
    </row>
    <row r="106" spans="1:112" ht="44.25" customHeight="1">
      <c r="A106" s="134" t="s">
        <v>385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5"/>
      <c r="AC106" s="138"/>
      <c r="AD106" s="139"/>
      <c r="AE106" s="139"/>
      <c r="AF106" s="139"/>
      <c r="AG106" s="139"/>
      <c r="AH106" s="139"/>
      <c r="AI106" s="139" t="s">
        <v>84</v>
      </c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14">
        <v>10000</v>
      </c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06"/>
      <c r="BW106" s="107">
        <v>0</v>
      </c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14">
        <f>AZ106-BW106</f>
        <v>10000</v>
      </c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06"/>
    </row>
    <row r="107" spans="1:112" ht="12" customHeight="1">
      <c r="A107" s="244" t="s">
        <v>144</v>
      </c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6"/>
      <c r="AB107" s="41"/>
      <c r="AC107" s="40"/>
      <c r="AD107" s="124"/>
      <c r="AE107" s="124"/>
      <c r="AF107" s="124"/>
      <c r="AG107" s="124"/>
      <c r="AH107" s="125"/>
      <c r="AI107" s="42"/>
      <c r="AJ107" s="127" t="s">
        <v>85</v>
      </c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9"/>
      <c r="AZ107" s="111">
        <f>AZ108</f>
        <v>5000</v>
      </c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22"/>
      <c r="BP107" s="22"/>
      <c r="BQ107" s="22"/>
      <c r="BR107" s="22"/>
      <c r="BS107" s="22"/>
      <c r="BT107" s="22"/>
      <c r="BU107" s="22"/>
      <c r="BV107" s="23"/>
      <c r="BW107" s="38"/>
      <c r="BX107" s="112">
        <f>BX108</f>
        <v>0</v>
      </c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22"/>
      <c r="CN107" s="23"/>
      <c r="CO107" s="68"/>
      <c r="CP107" s="112">
        <f>AZ107-BX107</f>
        <v>5000</v>
      </c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</row>
    <row r="108" spans="1:112" ht="111.75" customHeight="1">
      <c r="A108" s="118" t="s">
        <v>143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41"/>
      <c r="AC108" s="40"/>
      <c r="AD108" s="124"/>
      <c r="AE108" s="124"/>
      <c r="AF108" s="124"/>
      <c r="AG108" s="124"/>
      <c r="AH108" s="125"/>
      <c r="AI108" s="42"/>
      <c r="AJ108" s="124" t="s">
        <v>86</v>
      </c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5"/>
      <c r="AZ108" s="114">
        <f>AZ109</f>
        <v>5000</v>
      </c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2"/>
      <c r="BP108" s="12"/>
      <c r="BQ108" s="12"/>
      <c r="BR108" s="12"/>
      <c r="BS108" s="12"/>
      <c r="BT108" s="12"/>
      <c r="BU108" s="12"/>
      <c r="BV108" s="13"/>
      <c r="BW108" s="25"/>
      <c r="BX108" s="114">
        <f>BX109</f>
        <v>0</v>
      </c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06"/>
      <c r="CM108" s="12"/>
      <c r="CN108" s="13"/>
      <c r="CO108" s="52"/>
      <c r="CP108" s="115">
        <f>AZ108-BX108</f>
        <v>5000</v>
      </c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</row>
    <row r="109" spans="1:112" ht="45.75" customHeight="1">
      <c r="A109" s="134" t="s">
        <v>385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5"/>
      <c r="AC109" s="126"/>
      <c r="AD109" s="124"/>
      <c r="AE109" s="124"/>
      <c r="AF109" s="124"/>
      <c r="AG109" s="124"/>
      <c r="AH109" s="125"/>
      <c r="AI109" s="123" t="s">
        <v>87</v>
      </c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5"/>
      <c r="AZ109" s="114">
        <v>5000</v>
      </c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2"/>
      <c r="BQ109" s="12"/>
      <c r="BR109" s="12"/>
      <c r="BS109" s="12"/>
      <c r="BT109" s="12"/>
      <c r="BU109" s="12"/>
      <c r="BV109" s="13"/>
      <c r="BW109" s="25"/>
      <c r="BX109" s="115">
        <v>0</v>
      </c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2"/>
      <c r="CN109" s="13"/>
      <c r="CO109" s="52"/>
      <c r="CP109" s="115">
        <f>AZ109-BX109</f>
        <v>5000</v>
      </c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</row>
    <row r="110" spans="1:112" ht="17.25" customHeight="1">
      <c r="A110" s="240" t="s">
        <v>294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1"/>
      <c r="AC110" s="258"/>
      <c r="AD110" s="259"/>
      <c r="AE110" s="259"/>
      <c r="AF110" s="259"/>
      <c r="AG110" s="259"/>
      <c r="AH110" s="259"/>
      <c r="AI110" s="140" t="s">
        <v>88</v>
      </c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11">
        <f>AZ111</f>
        <v>2867300</v>
      </c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02"/>
      <c r="BW110" s="144">
        <f>BW111</f>
        <v>699000</v>
      </c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11">
        <f>CO111</f>
        <v>2168300</v>
      </c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02"/>
    </row>
    <row r="111" spans="1:112" ht="12" customHeight="1">
      <c r="A111" s="134" t="s">
        <v>295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5"/>
      <c r="AC111" s="138"/>
      <c r="AD111" s="139"/>
      <c r="AE111" s="139"/>
      <c r="AF111" s="139"/>
      <c r="AG111" s="139"/>
      <c r="AH111" s="139"/>
      <c r="AI111" s="139" t="s">
        <v>89</v>
      </c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14">
        <f>AZ112</f>
        <v>2867300</v>
      </c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06"/>
      <c r="BW111" s="107">
        <f>BX112</f>
        <v>699000</v>
      </c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14">
        <f>AZ111-BW111</f>
        <v>2168300</v>
      </c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06"/>
    </row>
    <row r="112" spans="1:112" ht="48" customHeight="1">
      <c r="A112" s="118" t="s">
        <v>323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26"/>
      <c r="AC112" s="44"/>
      <c r="AD112" s="123"/>
      <c r="AE112" s="124"/>
      <c r="AF112" s="124"/>
      <c r="AG112" s="124"/>
      <c r="AH112" s="125"/>
      <c r="AI112" s="45"/>
      <c r="AJ112" s="123" t="s">
        <v>325</v>
      </c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5"/>
      <c r="AZ112" s="114">
        <f>AZ113</f>
        <v>2867300</v>
      </c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2"/>
      <c r="BP112" s="12"/>
      <c r="BQ112" s="12"/>
      <c r="BR112" s="12"/>
      <c r="BS112" s="12"/>
      <c r="BT112" s="12"/>
      <c r="BU112" s="12"/>
      <c r="BV112" s="13"/>
      <c r="BW112" s="43"/>
      <c r="BX112" s="114">
        <f>BW113</f>
        <v>699000</v>
      </c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06"/>
      <c r="CM112" s="43"/>
      <c r="CN112" s="43"/>
      <c r="CO112" s="53"/>
      <c r="CP112" s="114">
        <f>AZ112-BX112</f>
        <v>2168300</v>
      </c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06"/>
    </row>
    <row r="113" spans="1:112" ht="45.75" customHeight="1">
      <c r="A113" s="134" t="s">
        <v>296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5"/>
      <c r="AC113" s="138"/>
      <c r="AD113" s="139"/>
      <c r="AE113" s="139"/>
      <c r="AF113" s="139"/>
      <c r="AG113" s="139"/>
      <c r="AH113" s="139"/>
      <c r="AI113" s="139" t="s">
        <v>90</v>
      </c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14">
        <f>AZ114</f>
        <v>2867300</v>
      </c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06"/>
      <c r="BW113" s="107">
        <f>BW114</f>
        <v>699000</v>
      </c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97">
        <f>AZ113-BW113</f>
        <v>2168300</v>
      </c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  <c r="DB113" s="198"/>
      <c r="DC113" s="198"/>
      <c r="DD113" s="198"/>
      <c r="DE113" s="198"/>
      <c r="DF113" s="198"/>
      <c r="DG113" s="198"/>
      <c r="DH113" s="198"/>
    </row>
    <row r="114" spans="1:112" s="21" customFormat="1" ht="123" customHeight="1">
      <c r="A114" s="134" t="s">
        <v>156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5"/>
      <c r="AC114" s="138"/>
      <c r="AD114" s="139"/>
      <c r="AE114" s="139"/>
      <c r="AF114" s="139"/>
      <c r="AG114" s="139"/>
      <c r="AH114" s="139"/>
      <c r="AI114" s="139" t="s">
        <v>91</v>
      </c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14">
        <f>AZ115</f>
        <v>2867300</v>
      </c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06"/>
      <c r="BW114" s="107">
        <f>BW115</f>
        <v>699000</v>
      </c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14">
        <f>CO115</f>
        <v>2168300</v>
      </c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06"/>
    </row>
    <row r="115" spans="1:112" s="21" customFormat="1" ht="78" customHeight="1">
      <c r="A115" s="134" t="s">
        <v>297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5"/>
      <c r="AC115" s="138"/>
      <c r="AD115" s="139"/>
      <c r="AE115" s="139"/>
      <c r="AF115" s="139"/>
      <c r="AG115" s="139"/>
      <c r="AH115" s="139"/>
      <c r="AI115" s="139" t="s">
        <v>92</v>
      </c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14">
        <v>2867300</v>
      </c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06"/>
      <c r="BW115" s="107">
        <v>699000</v>
      </c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14">
        <f>AZ115-BW115</f>
        <v>2168300</v>
      </c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06"/>
    </row>
    <row r="116" spans="1:112" s="21" customFormat="1" ht="17.25" customHeight="1">
      <c r="A116" s="136" t="s">
        <v>298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7"/>
      <c r="AC116" s="181"/>
      <c r="AD116" s="140"/>
      <c r="AE116" s="140"/>
      <c r="AF116" s="140"/>
      <c r="AG116" s="140"/>
      <c r="AH116" s="140"/>
      <c r="AI116" s="140" t="s">
        <v>93</v>
      </c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11">
        <f>AZ117</f>
        <v>200000</v>
      </c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02"/>
      <c r="BW116" s="144">
        <f>BW117</f>
        <v>31855.21</v>
      </c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11">
        <f>AZ116-BW116</f>
        <v>168144.79</v>
      </c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02"/>
    </row>
    <row r="117" spans="1:112" ht="15" customHeight="1">
      <c r="A117" s="134" t="s">
        <v>299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5"/>
      <c r="AC117" s="138"/>
      <c r="AD117" s="139"/>
      <c r="AE117" s="139"/>
      <c r="AF117" s="139"/>
      <c r="AG117" s="139"/>
      <c r="AH117" s="139"/>
      <c r="AI117" s="139" t="s">
        <v>94</v>
      </c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14">
        <f>AZ118</f>
        <v>200000</v>
      </c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06"/>
      <c r="BW117" s="107">
        <f>BW118</f>
        <v>31855.21</v>
      </c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14">
        <f>CO119</f>
        <v>168144.79</v>
      </c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06"/>
    </row>
    <row r="118" spans="1:112" ht="13.5" customHeight="1">
      <c r="A118" s="134" t="s">
        <v>300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5"/>
      <c r="AC118" s="138"/>
      <c r="AD118" s="139"/>
      <c r="AE118" s="139"/>
      <c r="AF118" s="139"/>
      <c r="AG118" s="139"/>
      <c r="AH118" s="139"/>
      <c r="AI118" s="139" t="s">
        <v>95</v>
      </c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14">
        <f>AZ119</f>
        <v>200000</v>
      </c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06"/>
      <c r="BW118" s="107">
        <f>BW119</f>
        <v>31855.21</v>
      </c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216">
        <f>CO119</f>
        <v>168144.79</v>
      </c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</row>
    <row r="119" spans="1:112" s="21" customFormat="1" ht="37.5" customHeight="1">
      <c r="A119" s="134" t="s">
        <v>301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5"/>
      <c r="AC119" s="138"/>
      <c r="AD119" s="139"/>
      <c r="AE119" s="139"/>
      <c r="AF119" s="139"/>
      <c r="AG119" s="139"/>
      <c r="AH119" s="139"/>
      <c r="AI119" s="139" t="s">
        <v>96</v>
      </c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14">
        <f>AZ120</f>
        <v>200000</v>
      </c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06"/>
      <c r="BW119" s="107">
        <f>BW120</f>
        <v>31855.21</v>
      </c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14">
        <f>CO120</f>
        <v>168144.79</v>
      </c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06"/>
    </row>
    <row r="120" spans="1:112" s="21" customFormat="1" ht="137.25" customHeight="1">
      <c r="A120" s="134" t="s">
        <v>4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5"/>
      <c r="AC120" s="138"/>
      <c r="AD120" s="139"/>
      <c r="AE120" s="139"/>
      <c r="AF120" s="139"/>
      <c r="AG120" s="139"/>
      <c r="AH120" s="139"/>
      <c r="AI120" s="139" t="s">
        <v>97</v>
      </c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14">
        <f>AZ121</f>
        <v>200000</v>
      </c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06"/>
      <c r="BW120" s="107">
        <f>BW121</f>
        <v>31855.21</v>
      </c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14">
        <f>CO121</f>
        <v>168144.79</v>
      </c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06"/>
    </row>
    <row r="121" spans="1:112" s="21" customFormat="1" ht="33" customHeight="1">
      <c r="A121" s="134" t="s">
        <v>368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5"/>
      <c r="AC121" s="138"/>
      <c r="AD121" s="139"/>
      <c r="AE121" s="139"/>
      <c r="AF121" s="139"/>
      <c r="AG121" s="139"/>
      <c r="AH121" s="139"/>
      <c r="AI121" s="139" t="s">
        <v>98</v>
      </c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14">
        <v>200000</v>
      </c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06"/>
      <c r="BW121" s="107">
        <v>31855.21</v>
      </c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14">
        <f>AZ121-BW121</f>
        <v>168144.79</v>
      </c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06"/>
    </row>
    <row r="122" spans="1:112" ht="24" customHeight="1">
      <c r="A122" s="136" t="s">
        <v>302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7"/>
      <c r="AC122" s="181"/>
      <c r="AD122" s="140"/>
      <c r="AE122" s="140"/>
      <c r="AF122" s="140"/>
      <c r="AG122" s="140"/>
      <c r="AH122" s="140"/>
      <c r="AI122" s="140" t="s">
        <v>99</v>
      </c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11">
        <f>AZ123</f>
        <v>34700</v>
      </c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02"/>
      <c r="BW122" s="144">
        <f>BW123</f>
        <v>16420</v>
      </c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206">
        <f>CO123</f>
        <v>18280</v>
      </c>
      <c r="CP122" s="207"/>
      <c r="CQ122" s="207"/>
      <c r="CR122" s="207"/>
      <c r="CS122" s="207"/>
      <c r="CT122" s="207"/>
      <c r="CU122" s="207"/>
      <c r="CV122" s="207"/>
      <c r="CW122" s="207"/>
      <c r="CX122" s="207"/>
      <c r="CY122" s="207"/>
      <c r="CZ122" s="207"/>
      <c r="DA122" s="207"/>
      <c r="DB122" s="207"/>
      <c r="DC122" s="207"/>
      <c r="DD122" s="207"/>
      <c r="DE122" s="207"/>
      <c r="DF122" s="207"/>
      <c r="DG122" s="207"/>
      <c r="DH122" s="207"/>
    </row>
    <row r="123" spans="1:112" ht="13.5" customHeight="1">
      <c r="A123" s="134" t="s">
        <v>303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5"/>
      <c r="AC123" s="138"/>
      <c r="AD123" s="139"/>
      <c r="AE123" s="139"/>
      <c r="AF123" s="139"/>
      <c r="AG123" s="139"/>
      <c r="AH123" s="139"/>
      <c r="AI123" s="139" t="s">
        <v>100</v>
      </c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14">
        <f>AZ124</f>
        <v>34700</v>
      </c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06"/>
      <c r="BW123" s="107">
        <f>BW124</f>
        <v>16420</v>
      </c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14">
        <f>AZ123-BW123</f>
        <v>18280</v>
      </c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06"/>
    </row>
    <row r="124" spans="1:112" ht="124.5" customHeight="1">
      <c r="A124" s="134" t="s">
        <v>113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5"/>
      <c r="AC124" s="138"/>
      <c r="AD124" s="139"/>
      <c r="AE124" s="139"/>
      <c r="AF124" s="139"/>
      <c r="AG124" s="139"/>
      <c r="AH124" s="139"/>
      <c r="AI124" s="139" t="s">
        <v>101</v>
      </c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14">
        <f>AZ125</f>
        <v>34700</v>
      </c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06"/>
      <c r="BW124" s="107">
        <f>BW125</f>
        <v>16420</v>
      </c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14">
        <f>CO125</f>
        <v>18280</v>
      </c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06"/>
    </row>
    <row r="125" spans="1:112" ht="46.5" customHeight="1">
      <c r="A125" s="134" t="s">
        <v>385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5"/>
      <c r="AC125" s="138"/>
      <c r="AD125" s="139"/>
      <c r="AE125" s="139"/>
      <c r="AF125" s="139"/>
      <c r="AG125" s="139"/>
      <c r="AH125" s="139"/>
      <c r="AI125" s="139" t="s">
        <v>102</v>
      </c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14">
        <v>34700</v>
      </c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06"/>
      <c r="BW125" s="107">
        <v>16420</v>
      </c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97">
        <f>AZ125-BW125</f>
        <v>18280</v>
      </c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B125" s="198"/>
      <c r="DC125" s="198"/>
      <c r="DD125" s="198"/>
      <c r="DE125" s="198"/>
      <c r="DF125" s="198"/>
      <c r="DG125" s="198"/>
      <c r="DH125" s="198"/>
    </row>
    <row r="126" spans="1:112" ht="12">
      <c r="A126" s="248"/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50"/>
      <c r="AC126" s="252"/>
      <c r="AD126" s="253"/>
      <c r="AE126" s="253"/>
      <c r="AF126" s="253"/>
      <c r="AG126" s="253"/>
      <c r="AH126" s="254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31"/>
      <c r="BU126" s="31"/>
      <c r="BV126" s="31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155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61"/>
    </row>
    <row r="127" spans="1:112" ht="24" customHeight="1">
      <c r="A127" s="218" t="s">
        <v>197</v>
      </c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47"/>
      <c r="AC127" s="251" t="s">
        <v>177</v>
      </c>
      <c r="AD127" s="224"/>
      <c r="AE127" s="224"/>
      <c r="AF127" s="224"/>
      <c r="AG127" s="224"/>
      <c r="AH127" s="224"/>
      <c r="AI127" s="223" t="s">
        <v>167</v>
      </c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197">
        <v>0</v>
      </c>
      <c r="BA127" s="227"/>
      <c r="BB127" s="2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8"/>
      <c r="BW127" s="229">
        <f>'стр.1'!BW12-'стр.2'!BW5</f>
        <v>-194546.96000000043</v>
      </c>
      <c r="BX127" s="230"/>
      <c r="BY127" s="230"/>
      <c r="BZ127" s="230"/>
      <c r="CA127" s="230"/>
      <c r="CB127" s="230"/>
      <c r="CC127" s="230"/>
      <c r="CD127" s="230"/>
      <c r="CE127" s="230"/>
      <c r="CF127" s="230"/>
      <c r="CG127" s="230"/>
      <c r="CH127" s="230"/>
      <c r="CI127" s="230"/>
      <c r="CJ127" s="230"/>
      <c r="CK127" s="230"/>
      <c r="CL127" s="230"/>
      <c r="CM127" s="230"/>
      <c r="CN127" s="231"/>
      <c r="CO127" s="197">
        <f>AZ127-BW127</f>
        <v>194546.96000000043</v>
      </c>
      <c r="CP127" s="198"/>
      <c r="CQ127" s="198"/>
      <c r="CR127" s="198"/>
      <c r="CS127" s="198"/>
      <c r="CT127" s="198"/>
      <c r="CU127" s="198"/>
      <c r="CV127" s="198"/>
      <c r="CW127" s="198"/>
      <c r="CX127" s="198"/>
      <c r="CY127" s="198"/>
      <c r="CZ127" s="198"/>
      <c r="DA127" s="198"/>
      <c r="DB127" s="198"/>
      <c r="DC127" s="198"/>
      <c r="DD127" s="198"/>
      <c r="DE127" s="198"/>
      <c r="DF127" s="198"/>
      <c r="DG127" s="198"/>
      <c r="DH127" s="198"/>
    </row>
    <row r="128" spans="1:92" ht="12.75" thickBo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3"/>
      <c r="AC128" s="34"/>
      <c r="AD128" s="35"/>
      <c r="AE128" s="35"/>
      <c r="AF128" s="35"/>
      <c r="AG128" s="35"/>
      <c r="AH128" s="35"/>
      <c r="AI128" s="36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6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6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</row>
  </sheetData>
  <sheetProtection/>
  <mergeCells count="752">
    <mergeCell ref="CP50:DH50"/>
    <mergeCell ref="BX51:CL51"/>
    <mergeCell ref="CP51:DH51"/>
    <mergeCell ref="BX52:CL52"/>
    <mergeCell ref="BX50:CL50"/>
    <mergeCell ref="AJ50:AY50"/>
    <mergeCell ref="AZ48:BN48"/>
    <mergeCell ref="AZ47:BO47"/>
    <mergeCell ref="BX47:CL47"/>
    <mergeCell ref="BX49:CL49"/>
    <mergeCell ref="BX48:CL48"/>
    <mergeCell ref="AJ51:AY51"/>
    <mergeCell ref="AJ52:AY52"/>
    <mergeCell ref="AZ51:BO51"/>
    <mergeCell ref="AZ52:BN52"/>
    <mergeCell ref="BX43:CL43"/>
    <mergeCell ref="BX44:CL44"/>
    <mergeCell ref="A51:Y51"/>
    <mergeCell ref="A52:Y52"/>
    <mergeCell ref="AC51:AH51"/>
    <mergeCell ref="A47:Y47"/>
    <mergeCell ref="A48:Y48"/>
    <mergeCell ref="A49:Y49"/>
    <mergeCell ref="A50:Y50"/>
    <mergeCell ref="AC47:AI47"/>
    <mergeCell ref="AD44:AH44"/>
    <mergeCell ref="AC45:AH45"/>
    <mergeCell ref="A41:Y41"/>
    <mergeCell ref="A42:Y42"/>
    <mergeCell ref="A43:Y43"/>
    <mergeCell ref="A44:Y44"/>
    <mergeCell ref="AD43:AH43"/>
    <mergeCell ref="AC102:AH102"/>
    <mergeCell ref="AC106:AH106"/>
    <mergeCell ref="AD105:AI105"/>
    <mergeCell ref="AJ105:AY105"/>
    <mergeCell ref="AI106:AY106"/>
    <mergeCell ref="AJ102:AY102"/>
    <mergeCell ref="AC96:AH96"/>
    <mergeCell ref="AI96:AY96"/>
    <mergeCell ref="AI97:AY97"/>
    <mergeCell ref="AC97:AH97"/>
    <mergeCell ref="AC98:AH98"/>
    <mergeCell ref="AC73:AH73"/>
    <mergeCell ref="AC93:AH93"/>
    <mergeCell ref="BW87:CN87"/>
    <mergeCell ref="BW90:CN90"/>
    <mergeCell ref="AC90:AH90"/>
    <mergeCell ref="AJ88:AY88"/>
    <mergeCell ref="BX78:CL78"/>
    <mergeCell ref="BW83:CN83"/>
    <mergeCell ref="BW82:CN82"/>
    <mergeCell ref="CO58:DH58"/>
    <mergeCell ref="CO56:DH56"/>
    <mergeCell ref="BX67:CL67"/>
    <mergeCell ref="AZ71:BV71"/>
    <mergeCell ref="CO70:DH70"/>
    <mergeCell ref="CO64:DH64"/>
    <mergeCell ref="CO65:DH65"/>
    <mergeCell ref="AZ66:BV66"/>
    <mergeCell ref="AZ65:BV65"/>
    <mergeCell ref="CO66:DH66"/>
    <mergeCell ref="CP81:DH81"/>
    <mergeCell ref="AZ67:BO67"/>
    <mergeCell ref="CP80:DH80"/>
    <mergeCell ref="CO73:DH73"/>
    <mergeCell ref="CO74:DH74"/>
    <mergeCell ref="BX69:CL69"/>
    <mergeCell ref="AZ68:BN68"/>
    <mergeCell ref="CO72:DH72"/>
    <mergeCell ref="AJ70:AY70"/>
    <mergeCell ref="AZ78:BO78"/>
    <mergeCell ref="BX80:CL80"/>
    <mergeCell ref="CO35:DH35"/>
    <mergeCell ref="CP36:DH36"/>
    <mergeCell ref="CP37:DH37"/>
    <mergeCell ref="CO55:DH55"/>
    <mergeCell ref="CP43:DH43"/>
    <mergeCell ref="CP44:DH44"/>
    <mergeCell ref="CP45:DH45"/>
    <mergeCell ref="CP49:DH49"/>
    <mergeCell ref="BX108:CL108"/>
    <mergeCell ref="CP88:DH88"/>
    <mergeCell ref="CP89:DH89"/>
    <mergeCell ref="BX89:CO89"/>
    <mergeCell ref="BX88:CO88"/>
    <mergeCell ref="CO106:DH106"/>
    <mergeCell ref="CP108:DH108"/>
    <mergeCell ref="CO84:DH84"/>
    <mergeCell ref="CO85:DH85"/>
    <mergeCell ref="AJ47:AY47"/>
    <mergeCell ref="AJ48:AY48"/>
    <mergeCell ref="CP47:DH47"/>
    <mergeCell ref="CP48:DH48"/>
    <mergeCell ref="BX109:CL109"/>
    <mergeCell ref="AI109:AY109"/>
    <mergeCell ref="AC109:AH109"/>
    <mergeCell ref="AZ109:BO109"/>
    <mergeCell ref="AC29:AH29"/>
    <mergeCell ref="AC28:AH28"/>
    <mergeCell ref="A25:AA25"/>
    <mergeCell ref="AZ85:BN85"/>
    <mergeCell ref="AD63:AH63"/>
    <mergeCell ref="AC65:AH65"/>
    <mergeCell ref="AZ25:BN25"/>
    <mergeCell ref="AZ33:BN33"/>
    <mergeCell ref="A30:Y30"/>
    <mergeCell ref="AD52:AH52"/>
    <mergeCell ref="AC24:AH24"/>
    <mergeCell ref="AJ37:AY37"/>
    <mergeCell ref="A36:AA36"/>
    <mergeCell ref="AJ36:AY36"/>
    <mergeCell ref="AD32:AH32"/>
    <mergeCell ref="A37:AA37"/>
    <mergeCell ref="AC26:AH26"/>
    <mergeCell ref="AC27:AH27"/>
    <mergeCell ref="A32:AA32"/>
    <mergeCell ref="A34:AB34"/>
    <mergeCell ref="CP107:DH107"/>
    <mergeCell ref="AZ88:BO88"/>
    <mergeCell ref="AZ100:BN100"/>
    <mergeCell ref="CP105:DH105"/>
    <mergeCell ref="BX105:CL105"/>
    <mergeCell ref="AZ104:BW104"/>
    <mergeCell ref="AZ102:BO102"/>
    <mergeCell ref="AZ101:BN101"/>
    <mergeCell ref="CP93:DH93"/>
    <mergeCell ref="AZ94:BN94"/>
    <mergeCell ref="BW94:CL94"/>
    <mergeCell ref="AZ92:BN92"/>
    <mergeCell ref="BX107:CL107"/>
    <mergeCell ref="CP91:DH91"/>
    <mergeCell ref="CP92:DH92"/>
    <mergeCell ref="BX93:CL93"/>
    <mergeCell ref="BW95:CN95"/>
    <mergeCell ref="CP102:DH102"/>
    <mergeCell ref="CP103:DH103"/>
    <mergeCell ref="BX101:CL101"/>
    <mergeCell ref="CP94:DH94"/>
    <mergeCell ref="BX103:CL103"/>
    <mergeCell ref="BW96:CN96"/>
    <mergeCell ref="CO97:DH97"/>
    <mergeCell ref="BW98:CN98"/>
    <mergeCell ref="AI116:AY116"/>
    <mergeCell ref="AI123:AY123"/>
    <mergeCell ref="BW106:CN106"/>
    <mergeCell ref="AI115:AY115"/>
    <mergeCell ref="AI113:AY113"/>
    <mergeCell ref="AZ115:BV115"/>
    <mergeCell ref="BW115:CN115"/>
    <mergeCell ref="AJ107:AY107"/>
    <mergeCell ref="AZ107:BN107"/>
    <mergeCell ref="AZ106:BV106"/>
    <mergeCell ref="AI122:AY122"/>
    <mergeCell ref="AZ121:BV121"/>
    <mergeCell ref="AZ122:BV122"/>
    <mergeCell ref="AI117:AY117"/>
    <mergeCell ref="AI121:AY121"/>
    <mergeCell ref="AZ120:BV120"/>
    <mergeCell ref="AI120:AY120"/>
    <mergeCell ref="AI119:AY119"/>
    <mergeCell ref="AI118:AY118"/>
    <mergeCell ref="AJ112:AY112"/>
    <mergeCell ref="AZ114:BV114"/>
    <mergeCell ref="A112:AA112"/>
    <mergeCell ref="A114:AB114"/>
    <mergeCell ref="A113:AB113"/>
    <mergeCell ref="AC114:AH114"/>
    <mergeCell ref="AZ113:BV113"/>
    <mergeCell ref="AD112:AH112"/>
    <mergeCell ref="AC113:AH113"/>
    <mergeCell ref="AI114:AY114"/>
    <mergeCell ref="A111:AB111"/>
    <mergeCell ref="AI111:AY111"/>
    <mergeCell ref="BW73:CN73"/>
    <mergeCell ref="BW75:CN75"/>
    <mergeCell ref="AZ74:BV74"/>
    <mergeCell ref="AZ73:BV73"/>
    <mergeCell ref="A88:AA88"/>
    <mergeCell ref="A86:AB86"/>
    <mergeCell ref="AC83:AH83"/>
    <mergeCell ref="A100:AA100"/>
    <mergeCell ref="AC111:AH111"/>
    <mergeCell ref="AI110:AY110"/>
    <mergeCell ref="AC110:AH110"/>
    <mergeCell ref="AZ103:BN103"/>
    <mergeCell ref="AZ105:BN105"/>
    <mergeCell ref="AD107:AH107"/>
    <mergeCell ref="AD108:AH108"/>
    <mergeCell ref="AJ108:AY108"/>
    <mergeCell ref="AZ108:BN108"/>
    <mergeCell ref="AJ104:AY104"/>
    <mergeCell ref="CO86:DH86"/>
    <mergeCell ref="CO59:DH59"/>
    <mergeCell ref="CO87:DH87"/>
    <mergeCell ref="BX81:CL81"/>
    <mergeCell ref="BW74:CN74"/>
    <mergeCell ref="CO75:DH75"/>
    <mergeCell ref="CO79:DH79"/>
    <mergeCell ref="CO83:DH83"/>
    <mergeCell ref="CO82:DH82"/>
    <mergeCell ref="CP78:DH78"/>
    <mergeCell ref="AI19:AY19"/>
    <mergeCell ref="AZ26:BV26"/>
    <mergeCell ref="AZ24:BV24"/>
    <mergeCell ref="AI24:AY24"/>
    <mergeCell ref="AI22:AY22"/>
    <mergeCell ref="AI21:AY21"/>
    <mergeCell ref="AZ19:BS19"/>
    <mergeCell ref="AI26:AY26"/>
    <mergeCell ref="AJ25:AY25"/>
    <mergeCell ref="AZ23:BV23"/>
    <mergeCell ref="CO14:DH14"/>
    <mergeCell ref="CO15:DH15"/>
    <mergeCell ref="BW16:CN16"/>
    <mergeCell ref="CO18:DH18"/>
    <mergeCell ref="AZ18:BV18"/>
    <mergeCell ref="AZ17:BV17"/>
    <mergeCell ref="AZ16:BV16"/>
    <mergeCell ref="AZ15:BV15"/>
    <mergeCell ref="A14:Y14"/>
    <mergeCell ref="AI11:AY11"/>
    <mergeCell ref="AZ14:BV14"/>
    <mergeCell ref="AZ12:BV12"/>
    <mergeCell ref="AZ11:BV11"/>
    <mergeCell ref="AC14:AH14"/>
    <mergeCell ref="A6:AB6"/>
    <mergeCell ref="A12:AB12"/>
    <mergeCell ref="A9:AB9"/>
    <mergeCell ref="A10:AB10"/>
    <mergeCell ref="A11:AB11"/>
    <mergeCell ref="A8:AB8"/>
    <mergeCell ref="A7:AB7"/>
    <mergeCell ref="AI10:AY10"/>
    <mergeCell ref="AI12:AY12"/>
    <mergeCell ref="AI16:AY16"/>
    <mergeCell ref="AI14:AY14"/>
    <mergeCell ref="AI15:AY15"/>
    <mergeCell ref="AC9:AH9"/>
    <mergeCell ref="AC12:AH12"/>
    <mergeCell ref="AC11:AH11"/>
    <mergeCell ref="AC10:AH10"/>
    <mergeCell ref="AI17:AY17"/>
    <mergeCell ref="A15:AB15"/>
    <mergeCell ref="AC15:AH15"/>
    <mergeCell ref="A16:AB16"/>
    <mergeCell ref="AC17:AH17"/>
    <mergeCell ref="AC16:AH16"/>
    <mergeCell ref="A18:AB18"/>
    <mergeCell ref="AC18:AH18"/>
    <mergeCell ref="A21:AB21"/>
    <mergeCell ref="AC21:AH21"/>
    <mergeCell ref="AC19:AH19"/>
    <mergeCell ref="A19:AB19"/>
    <mergeCell ref="AI18:AY18"/>
    <mergeCell ref="A17:AB17"/>
    <mergeCell ref="A31:AC31"/>
    <mergeCell ref="AC30:AI30"/>
    <mergeCell ref="A27:AB27"/>
    <mergeCell ref="A24:AB24"/>
    <mergeCell ref="A29:AB29"/>
    <mergeCell ref="A26:AB26"/>
    <mergeCell ref="A28:AB28"/>
    <mergeCell ref="AD25:AH25"/>
    <mergeCell ref="AZ34:BV34"/>
    <mergeCell ref="AZ35:BN35"/>
    <mergeCell ref="AZ38:BN38"/>
    <mergeCell ref="CP38:DH38"/>
    <mergeCell ref="BX38:CL38"/>
    <mergeCell ref="BX37:CL37"/>
    <mergeCell ref="BX35:CL35"/>
    <mergeCell ref="BX36:CO36"/>
    <mergeCell ref="AZ36:BN36"/>
    <mergeCell ref="AZ37:BN37"/>
    <mergeCell ref="A63:AA63"/>
    <mergeCell ref="CP52:DH52"/>
    <mergeCell ref="AI57:AY57"/>
    <mergeCell ref="AI39:AY39"/>
    <mergeCell ref="CO57:DH57"/>
    <mergeCell ref="BW56:CN56"/>
    <mergeCell ref="AJ43:AY43"/>
    <mergeCell ref="AJ44:AY44"/>
    <mergeCell ref="AJ45:AY45"/>
    <mergeCell ref="BX45:CL45"/>
    <mergeCell ref="A61:AA61"/>
    <mergeCell ref="A62:AB62"/>
    <mergeCell ref="A58:AB58"/>
    <mergeCell ref="A59:AB59"/>
    <mergeCell ref="A60:AA60"/>
    <mergeCell ref="AI55:AY55"/>
    <mergeCell ref="AJ42:AY42"/>
    <mergeCell ref="A45:Y45"/>
    <mergeCell ref="A57:AB57"/>
    <mergeCell ref="A56:AB56"/>
    <mergeCell ref="AC56:AH56"/>
    <mergeCell ref="AC55:AH55"/>
    <mergeCell ref="AI56:AY56"/>
    <mergeCell ref="AD49:AH49"/>
    <mergeCell ref="AD50:AH50"/>
    <mergeCell ref="A55:AB55"/>
    <mergeCell ref="A40:AB40"/>
    <mergeCell ref="A35:AA35"/>
    <mergeCell ref="A38:AA38"/>
    <mergeCell ref="AD67:AH67"/>
    <mergeCell ref="A68:AA68"/>
    <mergeCell ref="AI66:AY66"/>
    <mergeCell ref="A69:AA69"/>
    <mergeCell ref="AJ69:AY69"/>
    <mergeCell ref="AD69:AH69"/>
    <mergeCell ref="AD68:AH68"/>
    <mergeCell ref="BW72:CN72"/>
    <mergeCell ref="BW71:CN71"/>
    <mergeCell ref="BX70:CL70"/>
    <mergeCell ref="CO71:DH71"/>
    <mergeCell ref="AZ64:BV64"/>
    <mergeCell ref="CP68:DH68"/>
    <mergeCell ref="CP67:DH67"/>
    <mergeCell ref="CP69:DH69"/>
    <mergeCell ref="A99:AA99"/>
    <mergeCell ref="A97:AB97"/>
    <mergeCell ref="A92:AA92"/>
    <mergeCell ref="A93:AA93"/>
    <mergeCell ref="A94:AA94"/>
    <mergeCell ref="A98:AB98"/>
    <mergeCell ref="A82:AB82"/>
    <mergeCell ref="AC124:AH124"/>
    <mergeCell ref="A124:AB124"/>
    <mergeCell ref="A125:AB125"/>
    <mergeCell ref="AC125:AH125"/>
    <mergeCell ref="AC115:AH115"/>
    <mergeCell ref="A118:AB118"/>
    <mergeCell ref="A121:AB121"/>
    <mergeCell ref="A123:AB123"/>
    <mergeCell ref="AC123:AH123"/>
    <mergeCell ref="A127:AB127"/>
    <mergeCell ref="A126:AB126"/>
    <mergeCell ref="AC127:AH127"/>
    <mergeCell ref="AC126:AH126"/>
    <mergeCell ref="A122:AB122"/>
    <mergeCell ref="A117:AB117"/>
    <mergeCell ref="A115:AB115"/>
    <mergeCell ref="A116:AB116"/>
    <mergeCell ref="A119:AB119"/>
    <mergeCell ref="A120:AB120"/>
    <mergeCell ref="AC120:AH120"/>
    <mergeCell ref="AC122:AH122"/>
    <mergeCell ref="AC116:AH116"/>
    <mergeCell ref="AC119:AH119"/>
    <mergeCell ref="AC121:AH121"/>
    <mergeCell ref="AC118:AH118"/>
    <mergeCell ref="AC117:AH117"/>
    <mergeCell ref="A101:AA101"/>
    <mergeCell ref="A105:AA105"/>
    <mergeCell ref="A109:AB109"/>
    <mergeCell ref="A106:AB106"/>
    <mergeCell ref="A104:AA104"/>
    <mergeCell ref="A107:AA107"/>
    <mergeCell ref="A110:AB110"/>
    <mergeCell ref="A108:AA108"/>
    <mergeCell ref="A83:AB83"/>
    <mergeCell ref="A96:AB96"/>
    <mergeCell ref="A95:AB95"/>
    <mergeCell ref="A89:AA89"/>
    <mergeCell ref="A85:AB85"/>
    <mergeCell ref="A87:AB87"/>
    <mergeCell ref="A91:AA91"/>
    <mergeCell ref="A84:AB84"/>
    <mergeCell ref="AD101:AH101"/>
    <mergeCell ref="AZ86:BV86"/>
    <mergeCell ref="AZ84:BN84"/>
    <mergeCell ref="BO84:CL84"/>
    <mergeCell ref="AI85:AY85"/>
    <mergeCell ref="AI87:AY87"/>
    <mergeCell ref="AI86:AY86"/>
    <mergeCell ref="AZ99:BO99"/>
    <mergeCell ref="AI90:AY90"/>
    <mergeCell ref="AJ92:AY92"/>
    <mergeCell ref="A90:AB90"/>
    <mergeCell ref="AD89:AH89"/>
    <mergeCell ref="AD78:AH78"/>
    <mergeCell ref="AC82:AH82"/>
    <mergeCell ref="AC87:AH87"/>
    <mergeCell ref="AC86:AH86"/>
    <mergeCell ref="AD85:AH85"/>
    <mergeCell ref="AD84:AH84"/>
    <mergeCell ref="A81:AA81"/>
    <mergeCell ref="AD88:AH88"/>
    <mergeCell ref="A64:AB64"/>
    <mergeCell ref="A79:AB79"/>
    <mergeCell ref="A72:AB72"/>
    <mergeCell ref="A70:AA70"/>
    <mergeCell ref="A65:AB65"/>
    <mergeCell ref="A67:AA67"/>
    <mergeCell ref="A66:AB66"/>
    <mergeCell ref="A73:AB73"/>
    <mergeCell ref="A71:AB71"/>
    <mergeCell ref="A76:Y76"/>
    <mergeCell ref="AI9:AY9"/>
    <mergeCell ref="BW5:CN5"/>
    <mergeCell ref="BW6:CN6"/>
    <mergeCell ref="BW7:CN7"/>
    <mergeCell ref="AC6:AH6"/>
    <mergeCell ref="AC8:AH8"/>
    <mergeCell ref="BW4:CN4"/>
    <mergeCell ref="AC7:AH7"/>
    <mergeCell ref="AI7:AY7"/>
    <mergeCell ref="AI8:AY8"/>
    <mergeCell ref="AI4:AY4"/>
    <mergeCell ref="AZ6:BV6"/>
    <mergeCell ref="AZ5:BV5"/>
    <mergeCell ref="A39:AB39"/>
    <mergeCell ref="AI34:AY34"/>
    <mergeCell ref="AD36:AH36"/>
    <mergeCell ref="AC34:AH34"/>
    <mergeCell ref="AJ35:AY35"/>
    <mergeCell ref="AJ38:AY38"/>
    <mergeCell ref="AD38:AH38"/>
    <mergeCell ref="AD35:AI35"/>
    <mergeCell ref="AD37:AH37"/>
    <mergeCell ref="AZ27:BV27"/>
    <mergeCell ref="AI28:AY28"/>
    <mergeCell ref="AI29:AY29"/>
    <mergeCell ref="AI27:AY27"/>
    <mergeCell ref="AX1:BT1"/>
    <mergeCell ref="AZ4:BV4"/>
    <mergeCell ref="AZ8:BV8"/>
    <mergeCell ref="AI6:AY6"/>
    <mergeCell ref="AZ7:BV7"/>
    <mergeCell ref="AI5:AY5"/>
    <mergeCell ref="AI3:AY3"/>
    <mergeCell ref="AZ3:BV3"/>
    <mergeCell ref="A2:DH2"/>
    <mergeCell ref="CO6:DH6"/>
    <mergeCell ref="A5:AA5"/>
    <mergeCell ref="AC5:AH5"/>
    <mergeCell ref="BW3:CN3"/>
    <mergeCell ref="A3:AB3"/>
    <mergeCell ref="A4:AB4"/>
    <mergeCell ref="AC3:AH3"/>
    <mergeCell ref="AC4:AH4"/>
    <mergeCell ref="AZ10:BV10"/>
    <mergeCell ref="AZ9:BV9"/>
    <mergeCell ref="BW9:CN9"/>
    <mergeCell ref="BW8:CN8"/>
    <mergeCell ref="BW10:CN10"/>
    <mergeCell ref="BW127:CN127"/>
    <mergeCell ref="BW126:CN126"/>
    <mergeCell ref="BW125:CN125"/>
    <mergeCell ref="BW18:CN18"/>
    <mergeCell ref="BW23:CN23"/>
    <mergeCell ref="BW19:CN19"/>
    <mergeCell ref="BW65:CN65"/>
    <mergeCell ref="BW66:CN66"/>
    <mergeCell ref="BW59:CN59"/>
    <mergeCell ref="BX68:CL68"/>
    <mergeCell ref="BW11:CN11"/>
    <mergeCell ref="BW12:CN12"/>
    <mergeCell ref="BW15:CN15"/>
    <mergeCell ref="BW17:CN17"/>
    <mergeCell ref="BW14:CN14"/>
    <mergeCell ref="AI127:AY127"/>
    <mergeCell ref="AZ126:BS126"/>
    <mergeCell ref="AI126:AY126"/>
    <mergeCell ref="AZ127:BV127"/>
    <mergeCell ref="AZ124:BV124"/>
    <mergeCell ref="BW124:CN124"/>
    <mergeCell ref="BW123:CN123"/>
    <mergeCell ref="AI125:AY125"/>
    <mergeCell ref="AI124:AY124"/>
    <mergeCell ref="AZ125:BV125"/>
    <mergeCell ref="BX112:CL112"/>
    <mergeCell ref="AZ123:BV123"/>
    <mergeCell ref="AZ116:BV116"/>
    <mergeCell ref="BW117:CN117"/>
    <mergeCell ref="BW120:CN120"/>
    <mergeCell ref="AZ119:BV119"/>
    <mergeCell ref="BW118:CN118"/>
    <mergeCell ref="AZ117:BV117"/>
    <mergeCell ref="BW119:CN119"/>
    <mergeCell ref="AZ118:BV118"/>
    <mergeCell ref="BW110:CN110"/>
    <mergeCell ref="BW111:CN111"/>
    <mergeCell ref="CO111:DH111"/>
    <mergeCell ref="AZ111:BV111"/>
    <mergeCell ref="AC72:AH72"/>
    <mergeCell ref="AJ53:AY53"/>
    <mergeCell ref="AJ54:AY54"/>
    <mergeCell ref="AJ91:AY91"/>
    <mergeCell ref="AI64:AY64"/>
    <mergeCell ref="AI62:AY62"/>
    <mergeCell ref="AJ63:AY63"/>
    <mergeCell ref="AI71:AY71"/>
    <mergeCell ref="AC71:AH71"/>
    <mergeCell ref="AD70:AH70"/>
    <mergeCell ref="AC39:AH39"/>
    <mergeCell ref="AC57:AH57"/>
    <mergeCell ref="AC66:AH66"/>
    <mergeCell ref="AC59:AH59"/>
    <mergeCell ref="AC62:AH62"/>
    <mergeCell ref="AC64:AH64"/>
    <mergeCell ref="AC41:AH41"/>
    <mergeCell ref="AD42:AH42"/>
    <mergeCell ref="AC40:AH40"/>
    <mergeCell ref="AD48:AI48"/>
    <mergeCell ref="A33:AA33"/>
    <mergeCell ref="CO23:DH23"/>
    <mergeCell ref="AC23:AH23"/>
    <mergeCell ref="AC33:AH33"/>
    <mergeCell ref="AI23:AY23"/>
    <mergeCell ref="AZ28:BV28"/>
    <mergeCell ref="AZ31:BN31"/>
    <mergeCell ref="AZ32:BN32"/>
    <mergeCell ref="AJ32:AY32"/>
    <mergeCell ref="AJ30:AY30"/>
    <mergeCell ref="AZ22:BV22"/>
    <mergeCell ref="AZ21:BV21"/>
    <mergeCell ref="BW22:CN22"/>
    <mergeCell ref="A23:AB23"/>
    <mergeCell ref="A22:AB22"/>
    <mergeCell ref="AC22:AH22"/>
    <mergeCell ref="BX25:CL25"/>
    <mergeCell ref="CO22:DH22"/>
    <mergeCell ref="BW27:CN27"/>
    <mergeCell ref="BW21:CN21"/>
    <mergeCell ref="CO21:DH21"/>
    <mergeCell ref="BW28:CN28"/>
    <mergeCell ref="BW24:CN24"/>
    <mergeCell ref="BW26:CN26"/>
    <mergeCell ref="CP31:DH31"/>
    <mergeCell ref="CP30:DH30"/>
    <mergeCell ref="BW29:CN29"/>
    <mergeCell ref="CO28:DH28"/>
    <mergeCell ref="CO26:DH26"/>
    <mergeCell ref="CO24:DH24"/>
    <mergeCell ref="CP25:DH25"/>
    <mergeCell ref="CO34:DH34"/>
    <mergeCell ref="CP33:DH33"/>
    <mergeCell ref="CP32:DH32"/>
    <mergeCell ref="BX33:CL33"/>
    <mergeCell ref="BW34:CN34"/>
    <mergeCell ref="BX30:CL30"/>
    <mergeCell ref="CO29:DH29"/>
    <mergeCell ref="AZ29:BV29"/>
    <mergeCell ref="BX32:CL32"/>
    <mergeCell ref="BX31:CL31"/>
    <mergeCell ref="AI82:AY82"/>
    <mergeCell ref="AZ81:BN81"/>
    <mergeCell ref="AZ82:BV82"/>
    <mergeCell ref="AZ30:BN30"/>
    <mergeCell ref="AI41:AY41"/>
    <mergeCell ref="AJ49:AY49"/>
    <mergeCell ref="AI40:AY40"/>
    <mergeCell ref="AD31:AI31"/>
    <mergeCell ref="AJ33:AY33"/>
    <mergeCell ref="AJ31:AY31"/>
    <mergeCell ref="AJ80:AY80"/>
    <mergeCell ref="AJ81:AY81"/>
    <mergeCell ref="AZ69:BN69"/>
    <mergeCell ref="AI73:AY73"/>
    <mergeCell ref="AZ75:BV75"/>
    <mergeCell ref="AI72:AY72"/>
    <mergeCell ref="AZ70:BN70"/>
    <mergeCell ref="AZ72:BV72"/>
    <mergeCell ref="AJ78:AY78"/>
    <mergeCell ref="AZ80:BN80"/>
    <mergeCell ref="AZ40:BV40"/>
    <mergeCell ref="AZ39:BV39"/>
    <mergeCell ref="BW64:CN64"/>
    <mergeCell ref="AZ57:BV57"/>
    <mergeCell ref="AZ56:BV56"/>
    <mergeCell ref="AZ55:BV55"/>
    <mergeCell ref="BX42:CL42"/>
    <mergeCell ref="BX41:CL41"/>
    <mergeCell ref="BW39:CN39"/>
    <mergeCell ref="AZ42:BN42"/>
    <mergeCell ref="A75:AB75"/>
    <mergeCell ref="A74:AB74"/>
    <mergeCell ref="AC75:AH75"/>
    <mergeCell ref="AI58:AY58"/>
    <mergeCell ref="AI65:AY65"/>
    <mergeCell ref="AC60:AI60"/>
    <mergeCell ref="AD61:AH61"/>
    <mergeCell ref="AJ60:AY60"/>
    <mergeCell ref="AJ61:AY61"/>
    <mergeCell ref="AC58:AH58"/>
    <mergeCell ref="AD91:AH91"/>
    <mergeCell ref="AI59:AY59"/>
    <mergeCell ref="AJ67:AY67"/>
    <mergeCell ref="AJ68:AY68"/>
    <mergeCell ref="AI74:AY74"/>
    <mergeCell ref="AC79:AH79"/>
    <mergeCell ref="AI79:AY79"/>
    <mergeCell ref="AI75:AY75"/>
    <mergeCell ref="AC74:AH74"/>
    <mergeCell ref="A78:AC78"/>
    <mergeCell ref="AJ94:AY94"/>
    <mergeCell ref="AI84:AY84"/>
    <mergeCell ref="AI83:AY83"/>
    <mergeCell ref="AJ89:AY89"/>
    <mergeCell ref="AJ93:AY93"/>
    <mergeCell ref="CO123:DH123"/>
    <mergeCell ref="CP99:DH99"/>
    <mergeCell ref="CO98:DH98"/>
    <mergeCell ref="BX102:CL102"/>
    <mergeCell ref="CP100:DH100"/>
    <mergeCell ref="CO110:DH110"/>
    <mergeCell ref="BW114:CN114"/>
    <mergeCell ref="BW116:CN116"/>
    <mergeCell ref="BW122:CN122"/>
    <mergeCell ref="BW121:CN121"/>
    <mergeCell ref="A80:AA80"/>
    <mergeCell ref="AZ97:BV97"/>
    <mergeCell ref="CO118:DH118"/>
    <mergeCell ref="AI103:AY103"/>
    <mergeCell ref="AD103:AH103"/>
    <mergeCell ref="A102:AA102"/>
    <mergeCell ref="A103:AA103"/>
    <mergeCell ref="AB104:AH104"/>
    <mergeCell ref="AJ101:AY101"/>
    <mergeCell ref="CO117:DH117"/>
    <mergeCell ref="AD80:AH80"/>
    <mergeCell ref="AC81:AH81"/>
    <mergeCell ref="AD99:AH99"/>
    <mergeCell ref="AJ100:AY100"/>
    <mergeCell ref="AD100:AH100"/>
    <mergeCell ref="AJ99:AY99"/>
    <mergeCell ref="AD92:AH92"/>
    <mergeCell ref="AI95:AY95"/>
    <mergeCell ref="AC94:AH94"/>
    <mergeCell ref="AC95:AH95"/>
    <mergeCell ref="CO114:DH114"/>
    <mergeCell ref="AI98:AY98"/>
    <mergeCell ref="CO115:DH115"/>
    <mergeCell ref="CO116:DH116"/>
    <mergeCell ref="CP104:DH104"/>
    <mergeCell ref="BX104:CL104"/>
    <mergeCell ref="CP101:DH101"/>
    <mergeCell ref="CP109:DH109"/>
    <mergeCell ref="BW113:CN113"/>
    <mergeCell ref="CP112:DH112"/>
    <mergeCell ref="BW79:CN79"/>
    <mergeCell ref="BW97:CN97"/>
    <mergeCell ref="BW86:CN86"/>
    <mergeCell ref="BX92:CL92"/>
    <mergeCell ref="BX91:CL91"/>
    <mergeCell ref="BO85:CL85"/>
    <mergeCell ref="AZ87:BV87"/>
    <mergeCell ref="AZ79:BV79"/>
    <mergeCell ref="AZ83:BV83"/>
    <mergeCell ref="AZ95:BV95"/>
    <mergeCell ref="CO113:DH113"/>
    <mergeCell ref="AZ89:BN89"/>
    <mergeCell ref="AZ98:BV98"/>
    <mergeCell ref="AZ90:BV90"/>
    <mergeCell ref="AZ91:BN91"/>
    <mergeCell ref="AZ93:BN93"/>
    <mergeCell ref="AZ96:BV96"/>
    <mergeCell ref="CO96:DH96"/>
    <mergeCell ref="AZ112:BN112"/>
    <mergeCell ref="AZ110:BV110"/>
    <mergeCell ref="CO126:DH126"/>
    <mergeCell ref="CO127:DH127"/>
    <mergeCell ref="AZ20:BN20"/>
    <mergeCell ref="BX20:CL20"/>
    <mergeCell ref="CO119:DH119"/>
    <mergeCell ref="CO120:DH120"/>
    <mergeCell ref="CO121:DH121"/>
    <mergeCell ref="CO122:DH122"/>
    <mergeCell ref="BX99:CL99"/>
    <mergeCell ref="BX100:CL100"/>
    <mergeCell ref="CO124:DH124"/>
    <mergeCell ref="CO125:DH125"/>
    <mergeCell ref="A13:Y13"/>
    <mergeCell ref="AC13:AH13"/>
    <mergeCell ref="AJ13:AY13"/>
    <mergeCell ref="AZ13:BN13"/>
    <mergeCell ref="BW13:CL13"/>
    <mergeCell ref="A20:Y20"/>
    <mergeCell ref="AD20:AH20"/>
    <mergeCell ref="AJ20:AY20"/>
    <mergeCell ref="CP61:DH61"/>
    <mergeCell ref="BW57:CN57"/>
    <mergeCell ref="BX63:CL63"/>
    <mergeCell ref="CP60:DH60"/>
    <mergeCell ref="CP63:DH63"/>
    <mergeCell ref="BW58:CN58"/>
    <mergeCell ref="BX60:CL60"/>
    <mergeCell ref="BX61:CL61"/>
    <mergeCell ref="BW62:CN62"/>
    <mergeCell ref="CO62:DH62"/>
    <mergeCell ref="AZ41:BN41"/>
    <mergeCell ref="AZ62:BV62"/>
    <mergeCell ref="AZ59:BV59"/>
    <mergeCell ref="AZ60:BN60"/>
    <mergeCell ref="AZ61:BN61"/>
    <mergeCell ref="AZ45:BO45"/>
    <mergeCell ref="AZ50:BN50"/>
    <mergeCell ref="AZ49:BN49"/>
    <mergeCell ref="AZ63:BN63"/>
    <mergeCell ref="AZ58:BV58"/>
    <mergeCell ref="AZ43:BN43"/>
    <mergeCell ref="AZ44:BN44"/>
    <mergeCell ref="AZ53:BN53"/>
    <mergeCell ref="AZ54:BO54"/>
    <mergeCell ref="CO3:DH3"/>
    <mergeCell ref="CO4:DH4"/>
    <mergeCell ref="CO5:DH5"/>
    <mergeCell ref="CO9:DH9"/>
    <mergeCell ref="CP13:DH13"/>
    <mergeCell ref="CP20:DH20"/>
    <mergeCell ref="CO8:DH8"/>
    <mergeCell ref="CO7:DH7"/>
    <mergeCell ref="CO17:DH17"/>
    <mergeCell ref="CO16:DH16"/>
    <mergeCell ref="CO19:DH19"/>
    <mergeCell ref="CO10:DH10"/>
    <mergeCell ref="CO12:DH12"/>
    <mergeCell ref="CO11:DH11"/>
    <mergeCell ref="BX76:CL76"/>
    <mergeCell ref="CO95:DH95"/>
    <mergeCell ref="CO90:DH90"/>
    <mergeCell ref="CO27:DH27"/>
    <mergeCell ref="BW55:CN55"/>
    <mergeCell ref="CO39:DH39"/>
    <mergeCell ref="CO40:DH40"/>
    <mergeCell ref="CP41:DH41"/>
    <mergeCell ref="CP42:DH42"/>
    <mergeCell ref="BW40:CN40"/>
    <mergeCell ref="CP76:DH76"/>
    <mergeCell ref="A77:Y77"/>
    <mergeCell ref="AD77:AH77"/>
    <mergeCell ref="AJ77:AY77"/>
    <mergeCell ref="AZ77:BN77"/>
    <mergeCell ref="BX77:CO77"/>
    <mergeCell ref="CP77:DH77"/>
    <mergeCell ref="AZ76:BO76"/>
    <mergeCell ref="AD76:AH76"/>
    <mergeCell ref="AJ76:AY76"/>
    <mergeCell ref="BX46:CL46"/>
    <mergeCell ref="CP46:DH46"/>
    <mergeCell ref="A46:Y46"/>
    <mergeCell ref="AD46:AH46"/>
    <mergeCell ref="AJ46:AY46"/>
    <mergeCell ref="AZ46:BN46"/>
    <mergeCell ref="A53:Y53"/>
    <mergeCell ref="A54:Y54"/>
    <mergeCell ref="AC53:AH53"/>
    <mergeCell ref="AC54:AH54"/>
    <mergeCell ref="BX53:CL53"/>
    <mergeCell ref="BX54:CL54"/>
    <mergeCell ref="CP53:DH53"/>
    <mergeCell ref="CP54:DH5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zoomScalePageLayoutView="0" workbookViewId="0" topLeftCell="A16">
      <selection activeCell="BW19" sqref="BW19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193</v>
      </c>
    </row>
    <row r="2" spans="1:110" s="3" customFormat="1" ht="21" customHeight="1">
      <c r="A2" s="260" t="s">
        <v>194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</row>
    <row r="3" spans="1:110" ht="47.25" customHeight="1">
      <c r="A3" s="280" t="s">
        <v>161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 t="s">
        <v>162</v>
      </c>
      <c r="AD3" s="278"/>
      <c r="AE3" s="278"/>
      <c r="AF3" s="278"/>
      <c r="AG3" s="278"/>
      <c r="AH3" s="278"/>
      <c r="AI3" s="278" t="s">
        <v>233</v>
      </c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 t="s">
        <v>201</v>
      </c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 t="s">
        <v>163</v>
      </c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 t="s">
        <v>164</v>
      </c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84"/>
    </row>
    <row r="4" spans="1:110" s="9" customFormat="1" ht="12" customHeight="1" thickBot="1">
      <c r="A4" s="281">
        <v>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79">
        <v>2</v>
      </c>
      <c r="AD4" s="279"/>
      <c r="AE4" s="279"/>
      <c r="AF4" s="279"/>
      <c r="AG4" s="279"/>
      <c r="AH4" s="279"/>
      <c r="AI4" s="279">
        <v>3</v>
      </c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>
        <v>4</v>
      </c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>
        <v>5</v>
      </c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>
        <v>6</v>
      </c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83"/>
    </row>
    <row r="5" spans="1:110" ht="22.5" customHeight="1">
      <c r="A5" s="268" t="s">
        <v>234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9"/>
      <c r="AC5" s="270" t="s">
        <v>195</v>
      </c>
      <c r="AD5" s="271"/>
      <c r="AE5" s="271"/>
      <c r="AF5" s="271"/>
      <c r="AG5" s="271"/>
      <c r="AH5" s="271"/>
      <c r="AI5" s="271" t="s">
        <v>137</v>
      </c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67">
        <f>AZ6</f>
        <v>1210300</v>
      </c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77" t="s">
        <v>397</v>
      </c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107">
        <f>AZ5-BW5</f>
        <v>1015753.04</v>
      </c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7"/>
    </row>
    <row r="6" spans="1:110" ht="12" customHeight="1">
      <c r="A6" s="261" t="s">
        <v>136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2"/>
      <c r="AC6" s="299" t="s">
        <v>178</v>
      </c>
      <c r="AD6" s="292"/>
      <c r="AE6" s="292"/>
      <c r="AF6" s="292"/>
      <c r="AG6" s="292"/>
      <c r="AH6" s="293"/>
      <c r="AI6" s="291" t="s">
        <v>138</v>
      </c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3"/>
      <c r="AZ6" s="285">
        <f>AZ8</f>
        <v>1210300</v>
      </c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6"/>
      <c r="BW6" s="291" t="s">
        <v>397</v>
      </c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6"/>
      <c r="CO6" s="291">
        <f>AZ6-BW6</f>
        <v>1015753.04</v>
      </c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2"/>
    </row>
    <row r="7" spans="1:110" ht="8.2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4"/>
      <c r="AC7" s="300"/>
      <c r="AD7" s="295"/>
      <c r="AE7" s="295"/>
      <c r="AF7" s="295"/>
      <c r="AG7" s="295"/>
      <c r="AH7" s="296"/>
      <c r="AI7" s="294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6"/>
      <c r="AZ7" s="303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7"/>
      <c r="BW7" s="303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7"/>
      <c r="CO7" s="303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5"/>
    </row>
    <row r="8" spans="1:110" ht="12" customHeight="1">
      <c r="A8" s="261" t="s">
        <v>139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2"/>
      <c r="AC8" s="299" t="s">
        <v>178</v>
      </c>
      <c r="AD8" s="292"/>
      <c r="AE8" s="292"/>
      <c r="AF8" s="292"/>
      <c r="AG8" s="292"/>
      <c r="AH8" s="293"/>
      <c r="AI8" s="291" t="s">
        <v>304</v>
      </c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3"/>
      <c r="AZ8" s="285">
        <f>AZ10+AZ14</f>
        <v>1210300</v>
      </c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97"/>
      <c r="BW8" s="285">
        <f>BW13+BW14</f>
        <v>194546.95999999996</v>
      </c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97"/>
      <c r="CO8" s="285">
        <f>AZ8-BW8</f>
        <v>1015753.04</v>
      </c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7"/>
    </row>
    <row r="9" spans="1:110" ht="27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4"/>
      <c r="AC9" s="300"/>
      <c r="AD9" s="295"/>
      <c r="AE9" s="295"/>
      <c r="AF9" s="295"/>
      <c r="AG9" s="295"/>
      <c r="AH9" s="296"/>
      <c r="AI9" s="294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6"/>
      <c r="AZ9" s="288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98"/>
      <c r="BW9" s="288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98"/>
      <c r="CO9" s="288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90"/>
    </row>
    <row r="10" spans="1:110" ht="24" customHeight="1">
      <c r="A10" s="272" t="s">
        <v>140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3"/>
      <c r="AC10" s="276" t="s">
        <v>179</v>
      </c>
      <c r="AD10" s="277"/>
      <c r="AE10" s="277"/>
      <c r="AF10" s="277"/>
      <c r="AG10" s="277"/>
      <c r="AH10" s="277"/>
      <c r="AI10" s="277" t="s">
        <v>141</v>
      </c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67">
        <f>AZ11</f>
        <v>-10986200</v>
      </c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>
        <f>BW11</f>
        <v>-3041059.22</v>
      </c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6"/>
    </row>
    <row r="11" spans="1:110" ht="22.5" customHeight="1">
      <c r="A11" s="274" t="s">
        <v>103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5"/>
      <c r="AC11" s="276" t="s">
        <v>179</v>
      </c>
      <c r="AD11" s="277"/>
      <c r="AE11" s="277"/>
      <c r="AF11" s="277"/>
      <c r="AG11" s="277"/>
      <c r="AH11" s="277"/>
      <c r="AI11" s="277" t="s">
        <v>104</v>
      </c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67">
        <f>AZ12</f>
        <v>-10986200</v>
      </c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>
        <f>BW12</f>
        <v>-3041059.22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6"/>
    </row>
    <row r="12" spans="1:110" ht="24" customHeight="1">
      <c r="A12" s="274" t="s">
        <v>105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5"/>
      <c r="AC12" s="276" t="s">
        <v>179</v>
      </c>
      <c r="AD12" s="277"/>
      <c r="AE12" s="277"/>
      <c r="AF12" s="277"/>
      <c r="AG12" s="277"/>
      <c r="AH12" s="277"/>
      <c r="AI12" s="277" t="s">
        <v>106</v>
      </c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67">
        <f>AZ13</f>
        <v>-10986200</v>
      </c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>
        <f>BW13</f>
        <v>-3041059.22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6"/>
    </row>
    <row r="13" spans="1:110" ht="22.5" customHeight="1">
      <c r="A13" s="274" t="s">
        <v>105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5"/>
      <c r="AC13" s="276" t="s">
        <v>179</v>
      </c>
      <c r="AD13" s="277"/>
      <c r="AE13" s="277"/>
      <c r="AF13" s="277"/>
      <c r="AG13" s="277"/>
      <c r="AH13" s="277"/>
      <c r="AI13" s="277" t="s">
        <v>305</v>
      </c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67">
        <v>-10986200</v>
      </c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>
        <v>-3041059.22</v>
      </c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6"/>
    </row>
    <row r="14" spans="1:110" ht="22.5" customHeight="1">
      <c r="A14" s="274" t="s">
        <v>107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5"/>
      <c r="AC14" s="276" t="s">
        <v>180</v>
      </c>
      <c r="AD14" s="277"/>
      <c r="AE14" s="277"/>
      <c r="AF14" s="277"/>
      <c r="AG14" s="277"/>
      <c r="AH14" s="277"/>
      <c r="AI14" s="277" t="s">
        <v>108</v>
      </c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67">
        <f>AZ15</f>
        <v>12196500</v>
      </c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7">
        <f>BW15</f>
        <v>3235606.18</v>
      </c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6"/>
    </row>
    <row r="15" spans="1:110" ht="23.25" customHeight="1">
      <c r="A15" s="274" t="s">
        <v>109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5"/>
      <c r="AC15" s="276" t="s">
        <v>180</v>
      </c>
      <c r="AD15" s="277"/>
      <c r="AE15" s="277"/>
      <c r="AF15" s="277"/>
      <c r="AG15" s="277"/>
      <c r="AH15" s="277"/>
      <c r="AI15" s="277" t="s">
        <v>110</v>
      </c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67">
        <f>AZ16</f>
        <v>12196500</v>
      </c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7">
        <f>BW16</f>
        <v>3235606.18</v>
      </c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6"/>
    </row>
    <row r="16" spans="1:110" ht="21.75" customHeight="1">
      <c r="A16" s="274" t="s">
        <v>111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5"/>
      <c r="AC16" s="276" t="s">
        <v>180</v>
      </c>
      <c r="AD16" s="277"/>
      <c r="AE16" s="277"/>
      <c r="AF16" s="277"/>
      <c r="AG16" s="277"/>
      <c r="AH16" s="277"/>
      <c r="AI16" s="277" t="s">
        <v>112</v>
      </c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67">
        <f>AZ17</f>
        <v>12196500</v>
      </c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7">
        <f>BW17</f>
        <v>3235606.18</v>
      </c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6"/>
    </row>
    <row r="17" spans="1:110" ht="21.75" customHeight="1">
      <c r="A17" s="274" t="s">
        <v>111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5"/>
      <c r="AC17" s="276" t="s">
        <v>180</v>
      </c>
      <c r="AD17" s="277"/>
      <c r="AE17" s="277"/>
      <c r="AF17" s="277"/>
      <c r="AG17" s="277"/>
      <c r="AH17" s="277"/>
      <c r="AI17" s="277" t="s">
        <v>306</v>
      </c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67">
        <f>AZ18</f>
        <v>12196500</v>
      </c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7">
        <f>BW18</f>
        <v>3235606.18</v>
      </c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6"/>
    </row>
    <row r="18" spans="1:110" ht="15" customHeight="1" thickBot="1">
      <c r="A18" s="10" t="s">
        <v>202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317" t="s">
        <v>180</v>
      </c>
      <c r="AD18" s="308"/>
      <c r="AE18" s="308"/>
      <c r="AF18" s="308"/>
      <c r="AG18" s="308"/>
      <c r="AH18" s="308"/>
      <c r="AI18" s="308" t="s">
        <v>306</v>
      </c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16">
        <v>12196500</v>
      </c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1">
        <v>3235606.18</v>
      </c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3"/>
      <c r="CO18" s="314" t="s">
        <v>167</v>
      </c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5"/>
    </row>
    <row r="19" spans="30:33" ht="32.25" customHeight="1">
      <c r="AD19" s="5"/>
      <c r="AE19" s="5"/>
      <c r="AF19" s="5"/>
      <c r="AG19" s="5"/>
    </row>
    <row r="20" spans="1:97" s="2" customFormat="1" ht="11.25">
      <c r="A20" s="2" t="s">
        <v>181</v>
      </c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BD20" s="304" t="s">
        <v>308</v>
      </c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</row>
    <row r="21" spans="19:97" s="2" customFormat="1" ht="11.25">
      <c r="S21" s="309" t="s">
        <v>182</v>
      </c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6"/>
      <c r="AZ21" s="6"/>
      <c r="BA21" s="6"/>
      <c r="BB21" s="6"/>
      <c r="BC21" s="6"/>
      <c r="BD21" s="309" t="s">
        <v>183</v>
      </c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</row>
    <row r="22" spans="19:97" s="2" customFormat="1" ht="11.25"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/>
      <c r="AZ22" s="6"/>
      <c r="BA22" s="6"/>
      <c r="BB22" s="6"/>
      <c r="BC22" s="6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</row>
    <row r="23" spans="1:104" s="2" customFormat="1" ht="11.25">
      <c r="A23" s="2" t="s">
        <v>185</v>
      </c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K23" s="304" t="s">
        <v>310</v>
      </c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</row>
    <row r="24" spans="1:104" s="6" customFormat="1" ht="11.25">
      <c r="A24" s="2" t="s">
        <v>186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Z24" s="309" t="s">
        <v>182</v>
      </c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K24" s="309" t="s">
        <v>183</v>
      </c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</row>
    <row r="25" spans="1:104" s="6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97" s="6" customFormat="1" ht="11.25">
      <c r="A26" s="2" t="s">
        <v>196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2"/>
      <c r="AZ26" s="2"/>
      <c r="BA26" s="2"/>
      <c r="BB26" s="2"/>
      <c r="BC26" s="2"/>
      <c r="BD26" s="304" t="s">
        <v>218</v>
      </c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</row>
    <row r="27" spans="19:97" s="6" customFormat="1" ht="11.25" customHeight="1">
      <c r="S27" s="309" t="s">
        <v>182</v>
      </c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BD27" s="309" t="s">
        <v>183</v>
      </c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</row>
    <row r="28" s="2" customFormat="1" ht="11.25">
      <c r="AU28" s="8"/>
    </row>
    <row r="29" spans="1:39" s="2" customFormat="1" ht="11.25">
      <c r="A29" s="320" t="s">
        <v>184</v>
      </c>
      <c r="B29" s="320"/>
      <c r="C29" s="321" t="s">
        <v>376</v>
      </c>
      <c r="D29" s="321"/>
      <c r="E29" s="321"/>
      <c r="F29" s="321"/>
      <c r="G29" s="318" t="s">
        <v>184</v>
      </c>
      <c r="H29" s="318"/>
      <c r="I29" s="304" t="s">
        <v>389</v>
      </c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18">
        <v>201</v>
      </c>
      <c r="AH29" s="318"/>
      <c r="AI29" s="318"/>
      <c r="AJ29" s="318"/>
      <c r="AK29" s="319">
        <v>6</v>
      </c>
      <c r="AL29" s="319"/>
      <c r="AM29" s="2" t="s">
        <v>175</v>
      </c>
    </row>
    <row r="30" ht="3" customHeight="1"/>
  </sheetData>
  <sheetProtection/>
  <mergeCells count="102">
    <mergeCell ref="AG29:AJ29"/>
    <mergeCell ref="AK29:AL29"/>
    <mergeCell ref="A29:B29"/>
    <mergeCell ref="C29:F29"/>
    <mergeCell ref="G29:H29"/>
    <mergeCell ref="I29:AF29"/>
    <mergeCell ref="BD21:CS21"/>
    <mergeCell ref="BW18:CN18"/>
    <mergeCell ref="CO18:DF18"/>
    <mergeCell ref="S21:AX21"/>
    <mergeCell ref="AZ18:BV18"/>
    <mergeCell ref="AC18:AH18"/>
    <mergeCell ref="S20:AX20"/>
    <mergeCell ref="BD20:CS20"/>
    <mergeCell ref="AI13:AY13"/>
    <mergeCell ref="AC13:AH13"/>
    <mergeCell ref="S27:AX27"/>
    <mergeCell ref="BD27:CS27"/>
    <mergeCell ref="BK24:CZ24"/>
    <mergeCell ref="BD26:CS26"/>
    <mergeCell ref="S26:AX26"/>
    <mergeCell ref="Z24:BE24"/>
    <mergeCell ref="Z23:BE23"/>
    <mergeCell ref="BK23:CZ23"/>
    <mergeCell ref="AI16:AY16"/>
    <mergeCell ref="AI18:AY18"/>
    <mergeCell ref="AC14:AH14"/>
    <mergeCell ref="AI14:AY14"/>
    <mergeCell ref="BW12:CN12"/>
    <mergeCell ref="CO12:DF12"/>
    <mergeCell ref="A17:AB17"/>
    <mergeCell ref="AC17:AH17"/>
    <mergeCell ref="AC15:AH15"/>
    <mergeCell ref="AI15:AY15"/>
    <mergeCell ref="A15:AB15"/>
    <mergeCell ref="A16:AB16"/>
    <mergeCell ref="AC16:AH16"/>
    <mergeCell ref="AI17:AY17"/>
    <mergeCell ref="CO13:DF13"/>
    <mergeCell ref="AI12:AY12"/>
    <mergeCell ref="CO6:DF7"/>
    <mergeCell ref="AZ5:BV5"/>
    <mergeCell ref="BW5:CN5"/>
    <mergeCell ref="CO5:DF5"/>
    <mergeCell ref="AZ6:BV7"/>
    <mergeCell ref="BW6:CN7"/>
    <mergeCell ref="AZ13:BV13"/>
    <mergeCell ref="CO11:DF11"/>
    <mergeCell ref="A11:AB11"/>
    <mergeCell ref="AC6:AH7"/>
    <mergeCell ref="AC11:AH11"/>
    <mergeCell ref="AI6:AY7"/>
    <mergeCell ref="AC8:AH9"/>
    <mergeCell ref="AC10:AH10"/>
    <mergeCell ref="AI10:AY10"/>
    <mergeCell ref="AI11:AY11"/>
    <mergeCell ref="CO10:DF10"/>
    <mergeCell ref="AZ10:BV10"/>
    <mergeCell ref="BW10:CN10"/>
    <mergeCell ref="AZ11:BV11"/>
    <mergeCell ref="CO8:DF9"/>
    <mergeCell ref="AI8:AY9"/>
    <mergeCell ref="BW8:CN9"/>
    <mergeCell ref="AZ8:BV9"/>
    <mergeCell ref="CO4:DF4"/>
    <mergeCell ref="AZ3:BV3"/>
    <mergeCell ref="BW3:CN3"/>
    <mergeCell ref="CO3:DF3"/>
    <mergeCell ref="AZ4:BV4"/>
    <mergeCell ref="BW4:CN4"/>
    <mergeCell ref="AI3:AY3"/>
    <mergeCell ref="AI4:AY4"/>
    <mergeCell ref="A3:AB3"/>
    <mergeCell ref="A4:AB4"/>
    <mergeCell ref="AC3:AH3"/>
    <mergeCell ref="AC4:AH4"/>
    <mergeCell ref="AZ14:BV14"/>
    <mergeCell ref="BW14:CN14"/>
    <mergeCell ref="A5:AB5"/>
    <mergeCell ref="AC5:AH5"/>
    <mergeCell ref="AI5:AY5"/>
    <mergeCell ref="A10:AB10"/>
    <mergeCell ref="A12:AB12"/>
    <mergeCell ref="A13:AB13"/>
    <mergeCell ref="A14:AB14"/>
    <mergeCell ref="AC12:AH12"/>
    <mergeCell ref="AZ17:BV17"/>
    <mergeCell ref="CO16:DF16"/>
    <mergeCell ref="CO17:DF17"/>
    <mergeCell ref="BW16:CN16"/>
    <mergeCell ref="BW17:CN17"/>
    <mergeCell ref="AZ16:BV16"/>
    <mergeCell ref="A2:DF2"/>
    <mergeCell ref="A6:AB7"/>
    <mergeCell ref="A8:AB9"/>
    <mergeCell ref="CO15:DF15"/>
    <mergeCell ref="BW13:CN13"/>
    <mergeCell ref="AZ15:BV15"/>
    <mergeCell ref="CO14:DF14"/>
    <mergeCell ref="BW15:CN15"/>
    <mergeCell ref="AZ12:BV12"/>
    <mergeCell ref="BW11:CN1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2016-02-03T06:59:48Z</cp:lastPrinted>
  <dcterms:created xsi:type="dcterms:W3CDTF">2007-09-21T13:36:41Z</dcterms:created>
  <dcterms:modified xsi:type="dcterms:W3CDTF">2016-04-13T03:58:37Z</dcterms:modified>
  <cp:category/>
  <cp:version/>
  <cp:contentType/>
  <cp:contentStatus/>
</cp:coreProperties>
</file>