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3665" windowHeight="1101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2">'стр.3'!$A$1:$DF$30</definedName>
  </definedNames>
  <calcPr fullCalcOnLoad="1"/>
</workbook>
</file>

<file path=xl/sharedStrings.xml><?xml version="1.0" encoding="utf-8"?>
<sst xmlns="http://schemas.openxmlformats.org/spreadsheetml/2006/main" count="419" uniqueCount="337">
  <si>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</si>
  <si>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</si>
  <si>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 собственностьна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</si>
  <si>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</t>
  </si>
  <si>
    <t xml:space="preserve">951 0503 0810022620 244 </t>
  </si>
  <si>
    <t xml:space="preserve">951 0503 0810022620 240 </t>
  </si>
  <si>
    <t>Доходы от реализации иного имущества, находящегося в собственностисельских 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</si>
  <si>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</si>
  <si>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</si>
  <si>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951 0503 0130023050 244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</si>
  <si>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"Охрана окружающей среды и рациональное природопользование"(Иные закупки товаров, работ и услуг для обеспечения государственных (муниципальных) нужд)</t>
  </si>
  <si>
    <t>Выплаты государственной пенсии за выслугу лет лицам, замещающим муниципальные должности и должности муниципальной службы в рамках непрограммных расходов муниципальных органов Красноярского сельского поселения (Социальные выплаты гражданам, кроме публичных нормативных социальных выплат)</t>
  </si>
  <si>
    <t>Иные выплаты персоналу государтсвенных (муниципальных) органов, за исключение фонда оплаты труда</t>
  </si>
  <si>
    <t>951 0104 8910000110 122</t>
  </si>
  <si>
    <t>951 0104 9990072390 240</t>
  </si>
  <si>
    <t>Мероприятия по обеспечению безопасности на воде в рамках подпрограммы "Обеспечение безопасности на воде"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</si>
  <si>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</si>
  <si>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>Мероприятия по обслуживанию сетей уличного  освещения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государственных (муниципальных) нужд)</t>
  </si>
  <si>
    <t>Мероприятия по содержанию мест захоронения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</si>
  <si>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 Красноярского сельского поселения, организация сбора и вывоза ТБО, озеленения населенных пунктов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государственных (муниципальных) нужд)</t>
  </si>
  <si>
    <t>Прочие мероприятия по благоустройству на территории Красноярского сельского поселения в рамках подпрограммы " 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государственных (муниципальных) нужд)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</si>
  <si>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Красноярского сельского поселения "Энергоэффективность и развитие энергетики"(Иные закупки товаров, работ и услуг для обеспечения государственных (муниципальных) нужд)</t>
  </si>
  <si>
    <t>951 0203 9990051180 129</t>
  </si>
  <si>
    <t>Фонд оплаты труда государственных (муниципальных) органов</t>
  </si>
  <si>
    <t>951 0104 8910000110 121</t>
  </si>
  <si>
    <t>951 0104 8910000110 129</t>
  </si>
  <si>
    <t>Реализация направления расходов в рамках обеспечения деятельности Администрации Красноярского сельского поселения(Социальные выплаты гражданам, кроме публичных нормативных социальных выплат)</t>
  </si>
  <si>
    <t>951 0113 0210021540 240</t>
  </si>
  <si>
    <t>951 0113 0210021540 244</t>
  </si>
  <si>
    <t xml:space="preserve">951 0113 0220021620 240 </t>
  </si>
  <si>
    <t>951 0113 0220021620 244</t>
  </si>
  <si>
    <t xml:space="preserve">951 0200 0000000000 000 </t>
  </si>
  <si>
    <t xml:space="preserve">951 0203 0000000000 000 </t>
  </si>
  <si>
    <t xml:space="preserve">951 0203 9990051180 120 </t>
  </si>
  <si>
    <t xml:space="preserve">951 0203 9990051180 121 </t>
  </si>
  <si>
    <t xml:space="preserve">951 0300 0000000000 000 </t>
  </si>
  <si>
    <t xml:space="preserve">951 0309 0300000000 000 </t>
  </si>
  <si>
    <t xml:space="preserve">951 0309 0310000000 000 </t>
  </si>
  <si>
    <t xml:space="preserve">951 0309 0310021670 240 </t>
  </si>
  <si>
    <t xml:space="preserve">951 0309 0310021670 244 </t>
  </si>
  <si>
    <t xml:space="preserve">951 0309 0330000000 000 </t>
  </si>
  <si>
    <t xml:space="preserve">951 0309 0330021710 240 </t>
  </si>
  <si>
    <t xml:space="preserve">951 0309 0330021710 244 </t>
  </si>
  <si>
    <t xml:space="preserve">951 0500 0000000000 000 </t>
  </si>
  <si>
    <t xml:space="preserve">951 0503 0000000000 000 </t>
  </si>
  <si>
    <t xml:space="preserve">951 0503 0120000000 000 </t>
  </si>
  <si>
    <t>951 0503 0120023010 240</t>
  </si>
  <si>
    <t xml:space="preserve">951 0503 0120023010 244 </t>
  </si>
  <si>
    <t>951 0503 0130000000 000</t>
  </si>
  <si>
    <t>951 0503 0130023030 000</t>
  </si>
  <si>
    <t>951 0503 0130023030 244</t>
  </si>
  <si>
    <t xml:space="preserve">951 0503 0130023040 240 </t>
  </si>
  <si>
    <t xml:space="preserve">951 0503 0130023040 244 </t>
  </si>
  <si>
    <t>951 0503 0130023050 240</t>
  </si>
  <si>
    <t xml:space="preserve">951 0503 0810000000 000 </t>
  </si>
  <si>
    <t xml:space="preserve">951 0600 0000000000 000 </t>
  </si>
  <si>
    <t xml:space="preserve">951 0605 0520099990 240 </t>
  </si>
  <si>
    <t xml:space="preserve">951 0605 0520099990 244 </t>
  </si>
  <si>
    <t xml:space="preserve">951 0700 0000000000 000 </t>
  </si>
  <si>
    <t xml:space="preserve">951 0705 9990022950 240 </t>
  </si>
  <si>
    <t xml:space="preserve">951 0705 9990022950 244 </t>
  </si>
  <si>
    <t xml:space="preserve">951 0800 0000000000 000 </t>
  </si>
  <si>
    <t xml:space="preserve">951 0801 0000000000 000 </t>
  </si>
  <si>
    <t xml:space="preserve">951 0801 0410000000 000 </t>
  </si>
  <si>
    <t>951 0801 0410000590 610</t>
  </si>
  <si>
    <t xml:space="preserve">951 0801 0410000590 611 </t>
  </si>
  <si>
    <t>951 1000 0000000000 000</t>
  </si>
  <si>
    <t>951 1001 0000000000 000</t>
  </si>
  <si>
    <t xml:space="preserve">951 1001 9000000000 000 </t>
  </si>
  <si>
    <t>951 1001 9990000000 000</t>
  </si>
  <si>
    <t xml:space="preserve">951 1001 9990010050 320 </t>
  </si>
  <si>
    <t xml:space="preserve">951 1001 9990010050 321 </t>
  </si>
  <si>
    <t xml:space="preserve">951 1100 0000000000 000 </t>
  </si>
  <si>
    <t xml:space="preserve">951 1101 0000000000 000 </t>
  </si>
  <si>
    <t xml:space="preserve">951 1101 0610021950 240 </t>
  </si>
  <si>
    <t xml:space="preserve">951 1101 0610021950 244 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</si>
  <si>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</si>
  <si>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</si>
  <si>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</si>
  <si>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</si>
  <si>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</si>
  <si>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</si>
  <si>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</si>
  <si>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</si>
  <si>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</si>
  <si>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</si>
  <si>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Физкультурные и массовые спортивные мероприятия в рамках подпрограммы "Развитие физической культуры и массового спорта Красноярского сельского поселения" муниципальной  программы "Развитие физической культуры и спорта "(Иные закупки товаров, работ и услуг для обеспечения государственных (муниципальных) нужд)</t>
  </si>
  <si>
    <t xml:space="preserve">951 0104 0000000000 000 </t>
  </si>
  <si>
    <t xml:space="preserve">951 0104 8900000000 000 </t>
  </si>
  <si>
    <t xml:space="preserve">951 0104 8910000000 000 </t>
  </si>
  <si>
    <t>951 0104 8910000110 120</t>
  </si>
  <si>
    <t xml:space="preserve">951 0104 8910000190 240 </t>
  </si>
  <si>
    <t>951 0104 8910000190 244</t>
  </si>
  <si>
    <t xml:space="preserve">951 0104 8910099990 850 </t>
  </si>
  <si>
    <t xml:space="preserve">951 0104 8910099990 852 </t>
  </si>
  <si>
    <t xml:space="preserve">951 0104 9990072390 244 </t>
  </si>
  <si>
    <t xml:space="preserve">951 0113 8910099990 850 </t>
  </si>
  <si>
    <t>951 0113 9990022960 244</t>
  </si>
  <si>
    <t>951 0113 9990022960 240</t>
  </si>
  <si>
    <t>Изменения остатков средств</t>
  </si>
  <si>
    <t>000 90 00 00 00 00 0000 000</t>
  </si>
  <si>
    <t>000 01 00 00 00 00 0000 000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</si>
  <si>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</si>
  <si>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</si>
  <si>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</si>
  <si>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 xml:space="preserve"> Расходы организации и размещение печатных публикаций, направленных на пропаганду антинаркотического мировоззрения в рамках подпрограммы "Комплексные меры противодействия злоупотреблению наркотиками и их незаконному обороту"муниципальной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</si>
  <si>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</si>
  <si>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ОБРАЗОВАНИЕ</t>
  </si>
  <si>
    <t>Доходы от продажи материальных и нематериальных активов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</si>
  <si>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"Развитие культуры" муниципальной программы Красноярского сельского поселения "Развитие культуры и туризма" (Субсидии бюджетным учреждениям)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</si>
  <si>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</si>
  <si>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</si>
  <si>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</si>
  <si>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</si>
  <si>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</si>
  <si>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</si>
  <si>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</si>
  <si>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</si>
  <si>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</si>
  <si>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</si>
  <si>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</si>
  <si>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</si>
  <si>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</si>
  <si>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</si>
  <si>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</si>
  <si>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</si>
  <si>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</si>
  <si>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</si>
  <si>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</si>
  <si>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</si>
  <si>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</si>
  <si>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</si>
  <si>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</si>
  <si>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</si>
  <si>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</si>
  <si>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</si>
  <si>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</si>
  <si>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</si>
  <si>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</si>
  <si>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</si>
  <si>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</si>
  <si>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</si>
  <si>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</si>
  <si>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Форма 0503117 с. 3</t>
  </si>
  <si>
    <t xml:space="preserve">  3. Источники финансирования дефицитов бюджетов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</si>
  <si>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</si>
  <si>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</si>
  <si>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</si>
  <si>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</si>
  <si>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</si>
  <si>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</si>
  <si>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</si>
  <si>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</si>
  <si>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</si>
  <si>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</si>
  <si>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</si>
  <si>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действий,совершаемых консульскими учреждениями Российсой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</si>
  <si>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</si>
  <si>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</si>
  <si>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</si>
  <si>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1 01 00000 00 0000 000</t>
  </si>
  <si>
    <t>1 05 00000 00 0000 000</t>
  </si>
  <si>
    <t>1 06 00000 00 0000 000</t>
  </si>
  <si>
    <t>1 06 06000 00 0000 110</t>
  </si>
  <si>
    <t>1 08 00000 00 0000 000</t>
  </si>
  <si>
    <t>2 00 00000 00 0000 000</t>
  </si>
  <si>
    <t>33309356</t>
  </si>
  <si>
    <t>60257830000</t>
  </si>
  <si>
    <t>Г.В. Уварова</t>
  </si>
  <si>
    <t>Налоги на совокупный доход</t>
  </si>
  <si>
    <t>Налоги на имущество</t>
  </si>
  <si>
    <t>Государственная пошлина</t>
  </si>
  <si>
    <t>Дотации  бюджетам субъектов Российской Федерации  и муниципальных образований</t>
  </si>
  <si>
    <t>Дотации на выравнивание 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</si>
  <si>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</si>
  <si>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</si>
  <si>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</t>
  </si>
  <si>
    <t>финансового органа</t>
  </si>
  <si>
    <t>Глава по БК</t>
  </si>
  <si>
    <t>951</t>
  </si>
  <si>
    <t>Код дохода по  бюджетной классификации</t>
  </si>
  <si>
    <t>Код расхода
по бюджетной классификации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</si>
  <si>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</si>
  <si>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</si>
  <si>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Налоговые и неналоговые доходы</t>
  </si>
  <si>
    <t>Администрация Красноярского сельского поселения Цимлянского района</t>
  </si>
  <si>
    <t>Красноярское сельское поселение Цимлянского района</t>
  </si>
  <si>
    <t>Субвенции местным бюджетам на выполнение передаваемых полномочий субъектов Российской Федерации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</si>
  <si>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</si>
  <si>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 227.1 и 228 Налогового кодекса Российской Федерации.</t>
  </si>
  <si>
    <t>000 8 50 00000 00 0000 000</t>
  </si>
  <si>
    <t>000 1 00 00000 00 0000 000</t>
  </si>
  <si>
    <t>Налог на прибыль, доходы</t>
  </si>
  <si>
    <t>Налог на доходы физических лиц</t>
  </si>
  <si>
    <t>Итого внутренних оборотов</t>
  </si>
  <si>
    <t>000 8 70 00000 00 0000 000</t>
  </si>
  <si>
    <t>Администрация Красноярского сельского поселения</t>
  </si>
  <si>
    <t>951 0113 0000000 000 000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</si>
  <si>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</si>
  <si>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</si>
  <si>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</si>
  <si>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</si>
  <si>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</si>
  <si>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</si>
  <si>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</si>
  <si>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</si>
  <si>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</si>
  <si>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</si>
  <si>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</si>
  <si>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 И КИНЕМАТОГРАФИЯ</t>
  </si>
  <si>
    <t xml:space="preserve">Культура   </t>
  </si>
  <si>
    <t>Финансовое обеспечение выполнения муниципального задания сельскими домами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</si>
  <si>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</si>
  <si>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</si>
  <si>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</si>
  <si>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</si>
  <si>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</si>
  <si>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ФИЗИЧЕСКАЯ КУЛЬТУРА И СПОРТ</t>
  </si>
  <si>
    <t xml:space="preserve">Физическая культура  </t>
  </si>
  <si>
    <t>000 01 05 00 00 00 0000 000</t>
  </si>
  <si>
    <t>000 01 05 02 01 10 0000 510</t>
  </si>
  <si>
    <t>000 01 05 02 01 10 0000 610</t>
  </si>
  <si>
    <t>В.В. Светличный</t>
  </si>
  <si>
    <t>Штрафы, санкции, возмещение ущерба</t>
  </si>
  <si>
    <t>Е.А. Плутенко</t>
  </si>
  <si>
    <t>951 0104 9990000 000 000</t>
  </si>
  <si>
    <t>ОХРАНА ОКРУЖАЮЩЕЙ СРЕДЫ</t>
  </si>
  <si>
    <t>Муниципальная  программа Красноярского сельского поселения "Развитие культуры и туризма"</t>
  </si>
  <si>
    <t>951 0801 0400000 000 000</t>
  </si>
  <si>
    <t>Уплата налога на имущество организаций и земельного налога</t>
  </si>
  <si>
    <t>951 0100 0000000 000 000</t>
  </si>
  <si>
    <t>951 0000 0000000 000 000</t>
  </si>
  <si>
    <t>Субвенции  бюджетам сельских поселений на выполнение передаваемых полномочий субъектов Российской Федерации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</si>
  <si>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</si>
  <si>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 бюджетной обеспеченности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</si>
  <si>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</si>
  <si>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с организаций</t>
  </si>
  <si>
    <t>Земельный налог с организаций, обладающих земельным участком, расположенным в гранизах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</si>
  <si>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</si>
  <si>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</si>
  <si>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Муниципальная  программа Красноярского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</si>
  <si>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 на территории Красноярского сельского поселения"</t>
  </si>
  <si>
    <t>Подпрограмма "Обеспечение безопасности на воде на территории Красноярского сельского поселения"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</si>
  <si>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</si>
  <si>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>Подпрограмма "Благоустройство населенных пунктов Красноярского сельского поселения"</t>
  </si>
  <si>
    <t>Подпрограмма "Энергосбережение и повышения энергетической эффективности"</t>
  </si>
  <si>
    <t>Определение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правонарушениях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</si>
  <si>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Расходы на выплаты  по оплате труда муниципальных органов Красноярского сельского поселения в рамках обеспечения деятельности Администрации Красноярского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</si>
  <si>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</si>
  <si>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Красноярского сельского поселения (Уплата налогов, сборов и иных платежей)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</si>
  <si>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</si>
  <si>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</si>
  <si>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Красноярском сельском поселении 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</si>
  <si>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материаловнаправленных на информирование населения о безопасности поведении в экстремальных ситуациях в рамках подпрограммы "Профилактика экстремизма и терроризма в Красноярсом сельском поселении" 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</si>
  <si>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территории, где отсутствуют военные комиссариаты в рамках непрограммых расходов муниципальных органов Красноярского сельского поселения (Расходы на выплтаты персоналу государственных (муниципальнных) органов)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</si>
  <si>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</si>
  <si>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Пособия, компенсации и иные социальные выплаты гражданам, кроме публичных нормативных обязательств</t>
  </si>
  <si>
    <t>951 0113 8910099990 851</t>
  </si>
  <si>
    <t xml:space="preserve">Уплата прочих налогов, сборов </t>
  </si>
  <si>
    <t>951 0113 8910099990 852</t>
  </si>
  <si>
    <t>951 0113 9990021020 240</t>
  </si>
  <si>
    <t>951 0113 9990021020 244</t>
  </si>
  <si>
    <t>951 0113 0230021610 244 000</t>
  </si>
  <si>
    <t>951 0113 0230021610 240 000</t>
  </si>
  <si>
    <t>Уплата прочих налогов и сборов</t>
  </si>
  <si>
    <t>Уплата иных платежей</t>
  </si>
  <si>
    <t>951 0104 8910099990 853</t>
  </si>
  <si>
    <t>951 0113 8910099990 853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</si>
  <si>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</si>
  <si>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обепсечения государственных (муниципальных) нужд</t>
  </si>
  <si>
    <t>Прочие неналоговые доходы бюджетов сельских поселений</t>
  </si>
  <si>
    <t>951 0113 8910099990 122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</si>
  <si>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</si>
  <si>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03</t>
  </si>
  <si>
    <t>000 1 01 02000 01 0000 110</t>
  </si>
  <si>
    <t>000 1 01 02010 01 0000 110</t>
  </si>
  <si>
    <t>000 1 01 02010 01 1000 110</t>
  </si>
  <si>
    <t>000 1 01 02010 01 2000 110</t>
  </si>
  <si>
    <t>000 1 01 02010 01 2100 110</t>
  </si>
  <si>
    <t>000 1 01 02020 01 1000 110</t>
  </si>
  <si>
    <t>000 1 01 02020 01 2000 110</t>
  </si>
  <si>
    <t>000 1 01 02020 01 2100 110</t>
  </si>
  <si>
    <t>000 1 01 02020 01 3000 110</t>
  </si>
  <si>
    <t>000 1 01 02020 01 4000 110</t>
  </si>
  <si>
    <t>000 1 01 02030 01 0000 110</t>
  </si>
  <si>
    <t>000 1 01 02030 01 1000 110</t>
  </si>
  <si>
    <t>000 1 01 02030 01 2000 110</t>
  </si>
  <si>
    <t>000 1 01 02030 01 2100 110</t>
  </si>
  <si>
    <t>000 1 01 02030 01 3000 110</t>
  </si>
  <si>
    <t>000 1 05 03000 00 0000 110</t>
  </si>
  <si>
    <t>000 1 05 03010 00 0000 110</t>
  </si>
  <si>
    <t>000 1 05 03010 01 0000 110</t>
  </si>
  <si>
    <t>000 1 05 03010 01 1000 110</t>
  </si>
  <si>
    <t>000 1 05 03010 01 2100 110</t>
  </si>
  <si>
    <t>000 1 05 03010 01 3000 110</t>
  </si>
  <si>
    <t>000 1 06 01000 00 0000 110</t>
  </si>
  <si>
    <t>000 1 06 01030 10 0000 110</t>
  </si>
  <si>
    <t>000 1 06 01030 10 1000 110</t>
  </si>
  <si>
    <t>000 1 06 01030 10 2100 110</t>
  </si>
  <si>
    <t>000 1 06 01030 10 4000 110</t>
  </si>
  <si>
    <t>000 1 06 06030 00 0000 110</t>
  </si>
  <si>
    <t>000 1 06 06033 10 0000 110</t>
  </si>
  <si>
    <t>000 1 06 06033 10 1000 110</t>
  </si>
  <si>
    <t>000 1 06 06033 10 2100 110</t>
  </si>
  <si>
    <t>000 1 06 06033 10 4000 110</t>
  </si>
  <si>
    <t>000 1 06 06040 10 0000 110</t>
  </si>
  <si>
    <t>100 1 06 06043 10 0000 110</t>
  </si>
  <si>
    <t>000 1 06 06043 10 1000 110</t>
  </si>
  <si>
    <t>000 1 06 06043 10 2100 110</t>
  </si>
  <si>
    <t>000 1 06 06043 10 3000 110</t>
  </si>
  <si>
    <t>000 1 06 06043 10 4000 110</t>
  </si>
  <si>
    <t>000 1 08 04000 01 0000 110</t>
  </si>
  <si>
    <t>000 1 08 04020 01 0000 110</t>
  </si>
  <si>
    <t>000 1 08 04020 01 1000 110</t>
  </si>
  <si>
    <t>000 1 14 00000 00 0000 000</t>
  </si>
  <si>
    <t>000 1 14 02000 00 0000 000</t>
  </si>
  <si>
    <t>000 1 14 02050 10 0000 410</t>
  </si>
  <si>
    <t>000 1 14 02053 10 0000 410</t>
  </si>
  <si>
    <t>000 1 14 06000 00 0000 430</t>
  </si>
  <si>
    <t>000 1 16 00000 00 0000 000</t>
  </si>
  <si>
    <t>000 1 16 500000 00 0000 140</t>
  </si>
  <si>
    <t>000 1 16 51040 02 0000 140</t>
  </si>
  <si>
    <t>000 1 17 05050 00 0000 180</t>
  </si>
  <si>
    <t>000 1 17 05050 10 0000 180</t>
  </si>
  <si>
    <t>000 2 02 00000 00 0000 000</t>
  </si>
  <si>
    <t>000 2 02 15001 00 0000 151</t>
  </si>
  <si>
    <t>000 2 02 15001 10 0000 151</t>
  </si>
  <si>
    <t>000 2 02 35118 00 0000 151</t>
  </si>
  <si>
    <t>000 2 02 35118 10 0000 151</t>
  </si>
  <si>
    <t>000 2 02 30024 10 0000 151</t>
  </si>
  <si>
    <t>марта</t>
  </si>
  <si>
    <t>03.03.2017г.</t>
  </si>
  <si>
    <t>000 1 14 06025 10 0000 430</t>
  </si>
  <si>
    <t>000 1 14 06020 00 0000 430</t>
  </si>
  <si>
    <t>-567202,39</t>
  </si>
  <si>
    <t>000 2 02 30000 00 0000 151</t>
  </si>
  <si>
    <t>000 2 02 10000 00 0000 151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</si>
</sst>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.##0.00_р_._-;\-* #.##0.00_р_._-;_-* &quot;-&quot;??_р_._-;_-@_-"/>
    <numFmt numFmtId="179" formatCode="#.##0.00_ ;\-#.##0.00\ "/>
    <numFmt numFmtId="180" formatCode="#,##0.00_ ;\-#,##0.00\ "/>
    <numFmt numFmtId="181" formatCode="?"/>
  </numFmts>
  <fonts count="31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49" fontId="2" fillId="0" borderId="14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2" fontId="6" fillId="0" borderId="18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2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wrapText="1"/>
    </xf>
    <xf numFmtId="2" fontId="2" fillId="0" borderId="26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29" xfId="0" applyFont="1" applyFill="1" applyBorder="1" applyAlignment="1">
      <alignment/>
    </xf>
    <xf numFmtId="2" fontId="2" fillId="0" borderId="18" xfId="0" applyNumberFormat="1" applyFont="1" applyFill="1" applyBorder="1" applyAlignment="1" applyProtection="1">
      <alignment horizontal="center"/>
      <protection hidden="1" locked="0"/>
    </xf>
    <xf numFmtId="2" fontId="2" fillId="0" borderId="30" xfId="0" applyNumberFormat="1" applyFont="1" applyFill="1" applyBorder="1" applyAlignment="1" applyProtection="1">
      <alignment horizontal="center"/>
      <protection hidden="1" locked="0"/>
    </xf>
    <xf numFmtId="2" fontId="2" fillId="0" borderId="3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2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2" fontId="2" fillId="0" borderId="18" xfId="0" applyNumberFormat="1" applyFont="1" applyFill="1" applyBorder="1" applyAlignment="1">
      <alignment horizontal="right"/>
    </xf>
    <xf numFmtId="2" fontId="2" fillId="0" borderId="3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 applyProtection="1">
      <alignment horizontal="center"/>
      <protection hidden="1" locked="0"/>
    </xf>
    <xf numFmtId="0" fontId="2" fillId="0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36" xfId="0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2" fontId="29" fillId="0" borderId="15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wrapText="1"/>
    </xf>
    <xf numFmtId="0" fontId="6" fillId="0" borderId="4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9" fontId="6" fillId="0" borderId="46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2" fontId="6" fillId="0" borderId="47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9" xfId="0" applyFont="1" applyFill="1" applyBorder="1" applyAlignment="1">
      <alignment horizontal="center"/>
    </xf>
    <xf numFmtId="2" fontId="6" fillId="0" borderId="47" xfId="6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2" fontId="10" fillId="0" borderId="36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 applyProtection="1">
      <alignment horizontal="center"/>
      <protection hidden="1" locked="0"/>
    </xf>
    <xf numFmtId="2" fontId="2" fillId="0" borderId="30" xfId="0" applyNumberFormat="1" applyFont="1" applyFill="1" applyBorder="1" applyAlignment="1" applyProtection="1">
      <alignment horizontal="center"/>
      <protection hidden="1" locked="0"/>
    </xf>
    <xf numFmtId="2" fontId="6" fillId="0" borderId="15" xfId="0" applyNumberFormat="1" applyFont="1" applyFill="1" applyBorder="1" applyAlignment="1" applyProtection="1">
      <alignment horizontal="center"/>
      <protection hidden="1" locked="0"/>
    </xf>
    <xf numFmtId="2" fontId="6" fillId="0" borderId="12" xfId="0" applyNumberFormat="1" applyFont="1" applyFill="1" applyBorder="1" applyAlignment="1" applyProtection="1">
      <alignment horizontal="center"/>
      <protection hidden="1" locked="0"/>
    </xf>
    <xf numFmtId="2" fontId="6" fillId="0" borderId="13" xfId="0" applyNumberFormat="1" applyFont="1" applyFill="1" applyBorder="1" applyAlignment="1" applyProtection="1">
      <alignment horizontal="center"/>
      <protection hidden="1" locked="0"/>
    </xf>
    <xf numFmtId="2" fontId="2" fillId="0" borderId="36" xfId="0" applyNumberFormat="1" applyFont="1" applyFill="1" applyBorder="1" applyAlignment="1" applyProtection="1">
      <alignment horizontal="center"/>
      <protection hidden="1" locked="0"/>
    </xf>
    <xf numFmtId="2" fontId="2" fillId="0" borderId="28" xfId="0" applyNumberFormat="1" applyFont="1" applyFill="1" applyBorder="1" applyAlignment="1" applyProtection="1">
      <alignment horizontal="center"/>
      <protection hidden="1" locked="0"/>
    </xf>
    <xf numFmtId="2" fontId="2" fillId="0" borderId="12" xfId="0" applyNumberFormat="1" applyFont="1" applyFill="1" applyBorder="1" applyAlignment="1" applyProtection="1">
      <alignment horizontal="center"/>
      <protection hidden="1" locked="0"/>
    </xf>
    <xf numFmtId="2" fontId="2" fillId="0" borderId="29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2" fontId="6" fillId="0" borderId="26" xfId="0" applyNumberFormat="1" applyFont="1" applyFill="1" applyBorder="1" applyAlignment="1">
      <alignment horizontal="center"/>
    </xf>
    <xf numFmtId="2" fontId="6" fillId="0" borderId="40" xfId="0" applyNumberFormat="1" applyFont="1" applyFill="1" applyBorder="1" applyAlignment="1">
      <alignment horizontal="center"/>
    </xf>
    <xf numFmtId="2" fontId="2" fillId="0" borderId="53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49" fontId="2" fillId="0" borderId="5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57" xfId="0" applyFont="1" applyFill="1" applyBorder="1" applyAlignment="1">
      <alignment horizontal="left" wrapText="1"/>
    </xf>
    <xf numFmtId="0" fontId="6" fillId="0" borderId="45" xfId="0" applyFont="1" applyFill="1" applyBorder="1" applyAlignment="1">
      <alignment horizontal="left" wrapText="1"/>
    </xf>
    <xf numFmtId="2" fontId="2" fillId="0" borderId="58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2" fontId="6" fillId="0" borderId="31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2" fontId="6" fillId="0" borderId="5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2" fontId="2" fillId="0" borderId="5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4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3"/>
  <sheetViews>
    <sheetView zoomScaleSheetLayoutView="100" zoomScalePageLayoutView="0" workbookViewId="0" topLeftCell="A72">
      <selection activeCell="AI75" sqref="AI75:BB75"/>
    </sheetView>
  </sheetViews>
  <sheetFormatPr defaultColWidth="0.875" defaultRowHeight="12.75"/>
  <cols>
    <col min="1" max="27" width="0.875" style="14" customWidth="1"/>
    <col min="28" max="28" width="11.375" style="14" customWidth="1"/>
    <col min="29" max="53" width="0.875" style="14" customWidth="1"/>
    <col min="54" max="54" width="5.75390625" style="14" customWidth="1"/>
    <col min="55" max="68" width="0.875" style="14" customWidth="1"/>
    <col min="69" max="69" width="0.6171875" style="14" customWidth="1"/>
    <col min="70" max="71" width="0.875" style="14" hidden="1" customWidth="1"/>
    <col min="72" max="72" width="0.12890625" style="14" hidden="1" customWidth="1"/>
    <col min="73" max="74" width="0.875" style="14" hidden="1" customWidth="1"/>
    <col min="75" max="88" width="0.875" style="14" customWidth="1"/>
    <col min="89" max="89" width="0.37109375" style="14" customWidth="1"/>
    <col min="90" max="90" width="0.74609375" style="14" hidden="1" customWidth="1"/>
    <col min="91" max="91" width="0.875" style="14" hidden="1" customWidth="1"/>
    <col min="92" max="92" width="1.875" style="14" hidden="1" customWidth="1"/>
    <col min="93" max="106" width="0.875" style="14" customWidth="1"/>
    <col min="107" max="107" width="0.37109375" style="14" customWidth="1"/>
    <col min="108" max="109" width="0.875" style="14" hidden="1" customWidth="1"/>
    <col min="110" max="110" width="1.12109375" style="14" hidden="1" customWidth="1"/>
    <col min="111" max="16384" width="0.875" style="14" customWidth="1"/>
  </cols>
  <sheetData>
    <row r="1" spans="22:110" ht="15" customHeight="1" thickBot="1">
      <c r="V1" s="181" t="s">
        <v>137</v>
      </c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O1" s="173" t="s">
        <v>118</v>
      </c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5"/>
    </row>
    <row r="2" spans="1:110" s="16" customFormat="1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CO2" s="176" t="s">
        <v>138</v>
      </c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8"/>
    </row>
    <row r="3" spans="40:110" s="16" customFormat="1" ht="15" customHeight="1">
      <c r="AN3" s="50"/>
      <c r="AO3" s="50"/>
      <c r="AP3" s="50"/>
      <c r="AQ3" s="50"/>
      <c r="AR3" s="51" t="s">
        <v>124</v>
      </c>
      <c r="AS3" s="179" t="s">
        <v>330</v>
      </c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52"/>
      <c r="BL3" s="182">
        <v>2017</v>
      </c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50" t="s">
        <v>125</v>
      </c>
      <c r="BY3" s="50"/>
      <c r="BZ3" s="50"/>
      <c r="CM3" s="17" t="s">
        <v>119</v>
      </c>
      <c r="CO3" s="137" t="s">
        <v>331</v>
      </c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80"/>
    </row>
    <row r="4" spans="1:110" s="16" customFormat="1" ht="10.5" customHeight="1">
      <c r="A4" s="16" t="s">
        <v>176</v>
      </c>
      <c r="CO4" s="88" t="s">
        <v>166</v>
      </c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90"/>
    </row>
    <row r="5" spans="1:110" s="16" customFormat="1" ht="10.5" customHeight="1">
      <c r="A5" s="80" t="s">
        <v>177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147" t="s">
        <v>185</v>
      </c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M5" s="17" t="s">
        <v>120</v>
      </c>
      <c r="CO5" s="91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9"/>
    </row>
    <row r="6" spans="1:110" s="16" customFormat="1" ht="22.5" customHeight="1">
      <c r="A6" s="80" t="s">
        <v>123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149" t="s">
        <v>186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D6" s="169" t="s">
        <v>178</v>
      </c>
      <c r="CE6" s="169"/>
      <c r="CF6" s="169"/>
      <c r="CG6" s="169"/>
      <c r="CH6" s="169"/>
      <c r="CI6" s="169"/>
      <c r="CJ6" s="169"/>
      <c r="CK6" s="169"/>
      <c r="CL6" s="169"/>
      <c r="CM6" s="169"/>
      <c r="CN6" s="170"/>
      <c r="CO6" s="137" t="s">
        <v>179</v>
      </c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80"/>
    </row>
    <row r="7" spans="1:110" s="16" customFormat="1" ht="15" customHeight="1">
      <c r="A7" s="16" t="s">
        <v>148</v>
      </c>
      <c r="CD7" s="169" t="s">
        <v>121</v>
      </c>
      <c r="CE7" s="169"/>
      <c r="CF7" s="169"/>
      <c r="CG7" s="169"/>
      <c r="CH7" s="169"/>
      <c r="CI7" s="169"/>
      <c r="CJ7" s="169"/>
      <c r="CK7" s="169"/>
      <c r="CL7" s="169"/>
      <c r="CM7" s="169"/>
      <c r="CN7" s="170"/>
      <c r="CO7" s="137" t="s">
        <v>167</v>
      </c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80"/>
    </row>
    <row r="8" spans="1:110" s="16" customFormat="1" ht="15" customHeight="1" thickBot="1">
      <c r="A8" s="16" t="s">
        <v>149</v>
      </c>
      <c r="CO8" s="108" t="s">
        <v>122</v>
      </c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85"/>
    </row>
    <row r="9" spans="1:110" s="18" customFormat="1" ht="21" customHeight="1">
      <c r="A9" s="172" t="s">
        <v>139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</row>
    <row r="10" spans="1:110" ht="33" customHeight="1">
      <c r="A10" s="148" t="s">
        <v>111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 t="s">
        <v>112</v>
      </c>
      <c r="AD10" s="146"/>
      <c r="AE10" s="146"/>
      <c r="AF10" s="146"/>
      <c r="AG10" s="146"/>
      <c r="AH10" s="146"/>
      <c r="AI10" s="146" t="s">
        <v>180</v>
      </c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 t="s">
        <v>150</v>
      </c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 t="s">
        <v>113</v>
      </c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 t="s">
        <v>114</v>
      </c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86"/>
    </row>
    <row r="11" spans="1:110" s="19" customFormat="1" ht="12" customHeight="1" thickBot="1">
      <c r="A11" s="154">
        <v>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81">
        <v>2</v>
      </c>
      <c r="AD11" s="81"/>
      <c r="AE11" s="81"/>
      <c r="AF11" s="81"/>
      <c r="AG11" s="81"/>
      <c r="AH11" s="81"/>
      <c r="AI11" s="81">
        <v>3</v>
      </c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>
        <v>4</v>
      </c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>
        <v>5</v>
      </c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>
        <v>6</v>
      </c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158"/>
    </row>
    <row r="12" spans="1:110" ht="15" customHeight="1">
      <c r="A12" s="150" t="s">
        <v>140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1"/>
      <c r="AC12" s="152" t="s">
        <v>116</v>
      </c>
      <c r="AD12" s="153"/>
      <c r="AE12" s="153"/>
      <c r="AF12" s="153"/>
      <c r="AG12" s="153"/>
      <c r="AH12" s="153"/>
      <c r="AI12" s="153" t="s">
        <v>190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71">
        <f>BC14+BC72</f>
        <v>10353800</v>
      </c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62">
        <f>BW14+BW72</f>
        <v>1960540.9300000002</v>
      </c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>
        <f>BC12-BW12</f>
        <v>8393259.07</v>
      </c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4"/>
    </row>
    <row r="13" spans="1:110" ht="15" customHeight="1">
      <c r="A13" s="156" t="s">
        <v>115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7"/>
      <c r="AC13" s="135"/>
      <c r="AD13" s="133"/>
      <c r="AE13" s="133"/>
      <c r="AF13" s="133"/>
      <c r="AG13" s="133"/>
      <c r="AH13" s="134"/>
      <c r="AI13" s="132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4"/>
      <c r="BC13" s="159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5"/>
      <c r="BW13" s="159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5"/>
      <c r="CO13" s="159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1"/>
    </row>
    <row r="14" spans="1:110" s="21" customFormat="1" ht="14.25" customHeight="1">
      <c r="A14" s="139" t="s">
        <v>184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40"/>
      <c r="AC14" s="82"/>
      <c r="AD14" s="124"/>
      <c r="AE14" s="124"/>
      <c r="AF14" s="124"/>
      <c r="AG14" s="124"/>
      <c r="AH14" s="125"/>
      <c r="AI14" s="123" t="s">
        <v>191</v>
      </c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5"/>
      <c r="BC14" s="116">
        <f>BC15+BC31+BC38+BC56+BC67+BC60</f>
        <v>4389600</v>
      </c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8"/>
      <c r="BW14" s="116">
        <f>BW15+BW31+BW38+BW56+BW67+BW60+BW70</f>
        <v>372815.93000000005</v>
      </c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8"/>
      <c r="CO14" s="116">
        <f>BC14-BW14</f>
        <v>4016784.07</v>
      </c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7"/>
    </row>
    <row r="15" spans="1:110" ht="15" customHeight="1">
      <c r="A15" s="86" t="s">
        <v>192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  <c r="AC15" s="137"/>
      <c r="AD15" s="136"/>
      <c r="AE15" s="136"/>
      <c r="AF15" s="136"/>
      <c r="AG15" s="136"/>
      <c r="AH15" s="136"/>
      <c r="AI15" s="115" t="s">
        <v>160</v>
      </c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44">
        <f>BC16</f>
        <v>1043200</v>
      </c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>
        <f>BW16</f>
        <v>187361.78999999998</v>
      </c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44">
        <f>CO16</f>
        <v>855838.21</v>
      </c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02"/>
    </row>
    <row r="16" spans="1:110" ht="14.25" customHeight="1">
      <c r="A16" s="127" t="s">
        <v>193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8"/>
      <c r="AC16" s="137"/>
      <c r="AD16" s="136"/>
      <c r="AE16" s="136"/>
      <c r="AF16" s="136"/>
      <c r="AG16" s="136"/>
      <c r="AH16" s="136"/>
      <c r="AI16" s="136" t="s">
        <v>274</v>
      </c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8">
        <f>BC17</f>
        <v>1043200</v>
      </c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>
        <f>BW17+BW26+BW25+BW21+BW22+BW24</f>
        <v>187361.78999999998</v>
      </c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38">
        <f aca="true" t="shared" si="0" ref="CO16:CO32">BC16-BW16</f>
        <v>855838.21</v>
      </c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4"/>
    </row>
    <row r="17" spans="1:110" ht="77.25" customHeight="1">
      <c r="A17" s="127" t="s">
        <v>189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8"/>
      <c r="AC17" s="137"/>
      <c r="AD17" s="136"/>
      <c r="AE17" s="136"/>
      <c r="AF17" s="136"/>
      <c r="AG17" s="136"/>
      <c r="AH17" s="136"/>
      <c r="AI17" s="136" t="s">
        <v>275</v>
      </c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8">
        <v>1043200</v>
      </c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>
        <f>BW18+BW19</f>
        <v>187060.09</v>
      </c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93">
        <f t="shared" si="0"/>
        <v>856139.91</v>
      </c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4"/>
    </row>
    <row r="18" spans="1:110" ht="78.75" customHeight="1">
      <c r="A18" s="127" t="s">
        <v>189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8"/>
      <c r="AC18" s="137"/>
      <c r="AD18" s="136"/>
      <c r="AE18" s="136"/>
      <c r="AF18" s="136"/>
      <c r="AG18" s="136"/>
      <c r="AH18" s="136"/>
      <c r="AI18" s="136" t="s">
        <v>276</v>
      </c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8">
        <v>0</v>
      </c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>
        <v>187058.35</v>
      </c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93">
        <f t="shared" si="0"/>
        <v>-187058.35</v>
      </c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4"/>
    </row>
    <row r="19" spans="1:110" ht="78.75" customHeight="1">
      <c r="A19" s="127" t="s">
        <v>189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8"/>
      <c r="AC19" s="137"/>
      <c r="AD19" s="136"/>
      <c r="AE19" s="136"/>
      <c r="AF19" s="136"/>
      <c r="AG19" s="136"/>
      <c r="AH19" s="136"/>
      <c r="AI19" s="136" t="s">
        <v>277</v>
      </c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8">
        <v>0</v>
      </c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>
        <f>BW20</f>
        <v>1.74</v>
      </c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93">
        <f>BC19-BW19</f>
        <v>-1.74</v>
      </c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4"/>
    </row>
    <row r="20" spans="1:110" ht="78.75" customHeight="1">
      <c r="A20" s="127" t="s">
        <v>189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8"/>
      <c r="AC20" s="137"/>
      <c r="AD20" s="136"/>
      <c r="AE20" s="136"/>
      <c r="AF20" s="136"/>
      <c r="AG20" s="136"/>
      <c r="AH20" s="136"/>
      <c r="AI20" s="136" t="s">
        <v>278</v>
      </c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8">
        <v>0</v>
      </c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>
        <v>1.74</v>
      </c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93">
        <f>BC20-BW20</f>
        <v>-1.74</v>
      </c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4"/>
    </row>
    <row r="21" spans="1:110" ht="78.75" customHeight="1">
      <c r="A21" s="127" t="s">
        <v>189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8"/>
      <c r="AC21" s="135"/>
      <c r="AD21" s="133"/>
      <c r="AE21" s="133"/>
      <c r="AF21" s="133"/>
      <c r="AG21" s="133"/>
      <c r="AH21" s="134"/>
      <c r="AI21" s="132" t="s">
        <v>279</v>
      </c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4"/>
      <c r="BC21" s="118">
        <v>0</v>
      </c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20"/>
      <c r="BR21" s="40"/>
      <c r="BS21" s="40"/>
      <c r="BT21" s="40"/>
      <c r="BU21" s="40"/>
      <c r="BV21" s="40"/>
      <c r="BW21" s="118">
        <v>0</v>
      </c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20"/>
      <c r="CL21" s="40"/>
      <c r="CM21" s="40"/>
      <c r="CN21" s="40"/>
      <c r="CO21" s="93">
        <f t="shared" si="0"/>
        <v>0</v>
      </c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61"/>
      <c r="DE21" s="61"/>
      <c r="DF21" s="62"/>
    </row>
    <row r="22" spans="1:110" ht="78.75" customHeight="1">
      <c r="A22" s="127" t="s">
        <v>189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8"/>
      <c r="AC22" s="135"/>
      <c r="AD22" s="133"/>
      <c r="AE22" s="133"/>
      <c r="AF22" s="133"/>
      <c r="AG22" s="133"/>
      <c r="AH22" s="134"/>
      <c r="AI22" s="132" t="s">
        <v>280</v>
      </c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4"/>
      <c r="BC22" s="118">
        <v>0</v>
      </c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20"/>
      <c r="BR22" s="40"/>
      <c r="BS22" s="40"/>
      <c r="BT22" s="40"/>
      <c r="BU22" s="40"/>
      <c r="BV22" s="40"/>
      <c r="BW22" s="118">
        <f>BW23</f>
        <v>90.02</v>
      </c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20"/>
      <c r="CL22" s="40"/>
      <c r="CM22" s="40"/>
      <c r="CN22" s="40"/>
      <c r="CO22" s="93">
        <f t="shared" si="0"/>
        <v>-90.02</v>
      </c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61"/>
      <c r="DE22" s="61"/>
      <c r="DF22" s="62"/>
    </row>
    <row r="23" spans="1:110" ht="78.75" customHeight="1">
      <c r="A23" s="127" t="s">
        <v>189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8"/>
      <c r="AC23" s="135"/>
      <c r="AD23" s="133"/>
      <c r="AE23" s="133"/>
      <c r="AF23" s="133"/>
      <c r="AG23" s="133"/>
      <c r="AH23" s="134"/>
      <c r="AI23" s="132" t="s">
        <v>281</v>
      </c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4"/>
      <c r="BC23" s="118">
        <v>0</v>
      </c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20"/>
      <c r="BR23" s="40"/>
      <c r="BS23" s="40"/>
      <c r="BT23" s="40"/>
      <c r="BU23" s="40"/>
      <c r="BV23" s="40"/>
      <c r="BW23" s="118">
        <v>90.02</v>
      </c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20"/>
      <c r="CL23" s="40"/>
      <c r="CM23" s="40"/>
      <c r="CN23" s="40"/>
      <c r="CO23" s="93">
        <f t="shared" si="0"/>
        <v>-90.02</v>
      </c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61"/>
      <c r="DE23" s="61"/>
      <c r="DF23" s="62"/>
    </row>
    <row r="24" spans="1:110" ht="160.5" customHeight="1">
      <c r="A24" s="121" t="s">
        <v>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97"/>
      <c r="AC24" s="135"/>
      <c r="AD24" s="133"/>
      <c r="AE24" s="133"/>
      <c r="AF24" s="133"/>
      <c r="AG24" s="133"/>
      <c r="AH24" s="134"/>
      <c r="AI24" s="132" t="s">
        <v>282</v>
      </c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4"/>
      <c r="BC24" s="118">
        <v>0</v>
      </c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20"/>
      <c r="BR24" s="40"/>
      <c r="BS24" s="40"/>
      <c r="BT24" s="40"/>
      <c r="BU24" s="40"/>
      <c r="BV24" s="40"/>
      <c r="BW24" s="118">
        <v>0</v>
      </c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20"/>
      <c r="CL24" s="40"/>
      <c r="CM24" s="40"/>
      <c r="CN24" s="40"/>
      <c r="CO24" s="93">
        <f>BC24-BW24</f>
        <v>0</v>
      </c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61"/>
      <c r="DE24" s="61"/>
      <c r="DF24" s="62"/>
    </row>
    <row r="25" spans="1:110" ht="78.75" customHeight="1">
      <c r="A25" s="127" t="s">
        <v>189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8"/>
      <c r="AC25" s="135"/>
      <c r="AD25" s="133"/>
      <c r="AE25" s="133"/>
      <c r="AF25" s="133"/>
      <c r="AG25" s="133"/>
      <c r="AH25" s="134"/>
      <c r="AI25" s="132" t="s">
        <v>283</v>
      </c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4"/>
      <c r="BC25" s="118">
        <v>0</v>
      </c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20"/>
      <c r="BR25" s="40"/>
      <c r="BS25" s="40"/>
      <c r="BT25" s="40"/>
      <c r="BU25" s="40"/>
      <c r="BV25" s="40"/>
      <c r="BW25" s="118">
        <v>0</v>
      </c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20"/>
      <c r="CL25" s="40"/>
      <c r="CM25" s="40"/>
      <c r="CN25" s="40"/>
      <c r="CO25" s="93">
        <f t="shared" si="0"/>
        <v>0</v>
      </c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61"/>
      <c r="DE25" s="61"/>
      <c r="DF25" s="62"/>
    </row>
    <row r="26" spans="1:110" ht="47.25" customHeight="1">
      <c r="A26" s="127" t="s">
        <v>188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8"/>
      <c r="AC26" s="137"/>
      <c r="AD26" s="136"/>
      <c r="AE26" s="136"/>
      <c r="AF26" s="136"/>
      <c r="AG26" s="136"/>
      <c r="AH26" s="136"/>
      <c r="AI26" s="136" t="s">
        <v>284</v>
      </c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8">
        <f>BC27+BC28+BC30</f>
        <v>0</v>
      </c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>
        <f>BW27+BW28+BW30</f>
        <v>211.68</v>
      </c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88">
        <f t="shared" si="0"/>
        <v>-211.68</v>
      </c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9"/>
    </row>
    <row r="27" spans="1:110" ht="47.25" customHeight="1">
      <c r="A27" s="127" t="s">
        <v>188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8"/>
      <c r="AC27" s="137"/>
      <c r="AD27" s="136"/>
      <c r="AE27" s="136"/>
      <c r="AF27" s="136"/>
      <c r="AG27" s="136"/>
      <c r="AH27" s="136"/>
      <c r="AI27" s="136" t="s">
        <v>285</v>
      </c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8">
        <v>0</v>
      </c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>
        <v>0.78</v>
      </c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88">
        <f t="shared" si="0"/>
        <v>-0.78</v>
      </c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9"/>
    </row>
    <row r="28" spans="1:110" ht="47.25" customHeight="1">
      <c r="A28" s="127" t="s">
        <v>188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8"/>
      <c r="AC28" s="137"/>
      <c r="AD28" s="136"/>
      <c r="AE28" s="136"/>
      <c r="AF28" s="136"/>
      <c r="AG28" s="136"/>
      <c r="AH28" s="136"/>
      <c r="AI28" s="136" t="s">
        <v>286</v>
      </c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8">
        <f>BC29</f>
        <v>0</v>
      </c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>
        <f>BW29</f>
        <v>0.9</v>
      </c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87">
        <f t="shared" si="0"/>
        <v>-0.9</v>
      </c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8"/>
      <c r="DE28" s="188"/>
      <c r="DF28" s="189"/>
    </row>
    <row r="29" spans="1:110" ht="47.25" customHeight="1">
      <c r="A29" s="127" t="s">
        <v>188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8"/>
      <c r="AC29" s="135"/>
      <c r="AD29" s="133"/>
      <c r="AE29" s="133"/>
      <c r="AF29" s="133"/>
      <c r="AG29" s="133"/>
      <c r="AH29" s="134"/>
      <c r="AI29" s="132" t="s">
        <v>287</v>
      </c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4"/>
      <c r="BC29" s="118">
        <v>0</v>
      </c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20"/>
      <c r="BR29" s="40"/>
      <c r="BS29" s="40"/>
      <c r="BT29" s="40"/>
      <c r="BU29" s="40"/>
      <c r="BV29" s="40"/>
      <c r="BW29" s="118">
        <v>0.9</v>
      </c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20"/>
      <c r="CL29" s="40"/>
      <c r="CM29" s="40"/>
      <c r="CN29" s="24"/>
      <c r="CO29" s="94">
        <f t="shared" si="0"/>
        <v>-0.9</v>
      </c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72"/>
      <c r="DE29" s="59"/>
      <c r="DF29" s="60"/>
    </row>
    <row r="30" spans="1:110" ht="47.25" customHeight="1">
      <c r="A30" s="127" t="s">
        <v>188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137"/>
      <c r="AD30" s="136"/>
      <c r="AE30" s="136"/>
      <c r="AF30" s="136"/>
      <c r="AG30" s="136"/>
      <c r="AH30" s="136"/>
      <c r="AI30" s="136" t="s">
        <v>288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8">
        <v>0</v>
      </c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>
        <v>210</v>
      </c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90">
        <f t="shared" si="0"/>
        <v>-210</v>
      </c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88"/>
      <c r="DE30" s="188"/>
      <c r="DF30" s="189"/>
    </row>
    <row r="31" spans="1:110" ht="13.5" customHeight="1">
      <c r="A31" s="139" t="s">
        <v>169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35"/>
      <c r="AD31" s="133"/>
      <c r="AE31" s="133"/>
      <c r="AF31" s="133"/>
      <c r="AG31" s="133"/>
      <c r="AH31" s="134"/>
      <c r="AI31" s="123" t="s">
        <v>161</v>
      </c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5"/>
      <c r="BC31" s="116">
        <f>BC32</f>
        <v>1352000</v>
      </c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3"/>
      <c r="BW31" s="201">
        <f>BW32</f>
        <v>1005.6</v>
      </c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3"/>
      <c r="CO31" s="116">
        <f t="shared" si="0"/>
        <v>1350994.4</v>
      </c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7"/>
    </row>
    <row r="32" spans="1:110" ht="13.5" customHeight="1">
      <c r="A32" s="127" t="s">
        <v>153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8"/>
      <c r="AC32" s="137"/>
      <c r="AD32" s="136"/>
      <c r="AE32" s="136"/>
      <c r="AF32" s="136"/>
      <c r="AG32" s="136"/>
      <c r="AH32" s="136"/>
      <c r="AI32" s="136" t="s">
        <v>289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8">
        <f>BC33</f>
        <v>1352000</v>
      </c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88">
        <f>BW33</f>
        <v>1005.6</v>
      </c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38">
        <f t="shared" si="0"/>
        <v>1350994.4</v>
      </c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4"/>
    </row>
    <row r="33" spans="1:110" ht="13.5" customHeight="1">
      <c r="A33" s="127" t="s">
        <v>153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8"/>
      <c r="AC33" s="137"/>
      <c r="AD33" s="136"/>
      <c r="AE33" s="136"/>
      <c r="AF33" s="136"/>
      <c r="AG33" s="136"/>
      <c r="AH33" s="136"/>
      <c r="AI33" s="136" t="s">
        <v>290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8">
        <f>BC34</f>
        <v>1352000</v>
      </c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>
        <f>BW34</f>
        <v>1005.6</v>
      </c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>
        <f>CO34</f>
        <v>1350994.4</v>
      </c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4"/>
    </row>
    <row r="34" spans="1:110" ht="13.5" customHeight="1">
      <c r="A34" s="127" t="s">
        <v>153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8"/>
      <c r="AC34" s="137"/>
      <c r="AD34" s="136"/>
      <c r="AE34" s="136"/>
      <c r="AF34" s="136"/>
      <c r="AG34" s="136"/>
      <c r="AH34" s="136"/>
      <c r="AI34" s="136" t="s">
        <v>291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8">
        <v>1352000</v>
      </c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>
        <f>BW35+BW37+BW36</f>
        <v>1005.6</v>
      </c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>
        <f aca="true" t="shared" si="1" ref="CO34:CO39">BC34-BW34</f>
        <v>1350994.4</v>
      </c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4"/>
    </row>
    <row r="35" spans="1:110" ht="13.5" customHeight="1">
      <c r="A35" s="127" t="s">
        <v>153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8"/>
      <c r="AC35" s="137"/>
      <c r="AD35" s="136"/>
      <c r="AE35" s="136"/>
      <c r="AF35" s="136"/>
      <c r="AG35" s="136"/>
      <c r="AH35" s="136"/>
      <c r="AI35" s="136" t="s">
        <v>292</v>
      </c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8">
        <v>0</v>
      </c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>
        <v>1005.6</v>
      </c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>
        <f t="shared" si="1"/>
        <v>-1005.6</v>
      </c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4"/>
    </row>
    <row r="36" spans="1:110" ht="13.5" customHeight="1">
      <c r="A36" s="127" t="s">
        <v>153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8"/>
      <c r="AC36" s="135"/>
      <c r="AD36" s="133"/>
      <c r="AE36" s="133"/>
      <c r="AF36" s="133"/>
      <c r="AG36" s="133"/>
      <c r="AH36" s="134"/>
      <c r="AI36" s="132" t="s">
        <v>293</v>
      </c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4"/>
      <c r="BC36" s="118">
        <v>0</v>
      </c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20"/>
      <c r="BR36" s="40"/>
      <c r="BS36" s="40"/>
      <c r="BT36" s="40"/>
      <c r="BU36" s="40"/>
      <c r="BV36" s="40"/>
      <c r="BW36" s="118">
        <v>0</v>
      </c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20"/>
      <c r="CL36" s="40"/>
      <c r="CM36" s="40"/>
      <c r="CN36" s="24"/>
      <c r="CO36" s="119">
        <f t="shared" si="1"/>
        <v>0</v>
      </c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74"/>
      <c r="DE36" s="75"/>
      <c r="DF36" s="76"/>
    </row>
    <row r="37" spans="1:110" ht="13.5" customHeight="1">
      <c r="A37" s="127" t="s">
        <v>153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8"/>
      <c r="AC37" s="135"/>
      <c r="AD37" s="133"/>
      <c r="AE37" s="133"/>
      <c r="AF37" s="133"/>
      <c r="AG37" s="133"/>
      <c r="AH37" s="134"/>
      <c r="AI37" s="132" t="s">
        <v>294</v>
      </c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4"/>
      <c r="BC37" s="118">
        <v>0</v>
      </c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20"/>
      <c r="BR37" s="40"/>
      <c r="BS37" s="40"/>
      <c r="BT37" s="40"/>
      <c r="BU37" s="40"/>
      <c r="BV37" s="40"/>
      <c r="BW37" s="118">
        <v>0</v>
      </c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20"/>
      <c r="CL37" s="40"/>
      <c r="CM37" s="40"/>
      <c r="CN37" s="24"/>
      <c r="CO37" s="119">
        <f t="shared" si="1"/>
        <v>0</v>
      </c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71"/>
      <c r="DE37" s="56"/>
      <c r="DF37" s="57"/>
    </row>
    <row r="38" spans="1:110" ht="12.75" customHeight="1">
      <c r="A38" s="139" t="s">
        <v>170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40"/>
      <c r="AC38" s="137"/>
      <c r="AD38" s="136"/>
      <c r="AE38" s="136"/>
      <c r="AF38" s="136"/>
      <c r="AG38" s="136"/>
      <c r="AH38" s="136"/>
      <c r="AI38" s="115" t="s">
        <v>162</v>
      </c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44">
        <f>BC39+BC44</f>
        <v>1662200</v>
      </c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>
        <f>BW44+BW39</f>
        <v>179553.53000000003</v>
      </c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09">
        <f t="shared" si="1"/>
        <v>1482646.47</v>
      </c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1"/>
      <c r="DE38" s="111"/>
      <c r="DF38" s="102"/>
    </row>
    <row r="39" spans="1:110" ht="14.25" customHeight="1">
      <c r="A39" s="127" t="s">
        <v>154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8"/>
      <c r="AC39" s="137"/>
      <c r="AD39" s="136"/>
      <c r="AE39" s="136"/>
      <c r="AF39" s="136"/>
      <c r="AG39" s="136"/>
      <c r="AH39" s="136"/>
      <c r="AI39" s="136" t="s">
        <v>295</v>
      </c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8">
        <f>BC40</f>
        <v>391800</v>
      </c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>
        <f>BW40</f>
        <v>14383.98</v>
      </c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>
        <f t="shared" si="1"/>
        <v>377416.02</v>
      </c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4"/>
    </row>
    <row r="40" spans="1:110" ht="46.5" customHeight="1">
      <c r="A40" s="127" t="s">
        <v>235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8"/>
      <c r="AC40" s="137"/>
      <c r="AD40" s="136"/>
      <c r="AE40" s="136"/>
      <c r="AF40" s="136"/>
      <c r="AG40" s="136"/>
      <c r="AH40" s="136"/>
      <c r="AI40" s="136" t="s">
        <v>296</v>
      </c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8">
        <v>391800</v>
      </c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88">
        <f>BW41+BW42+BW43</f>
        <v>14383.98</v>
      </c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99">
        <f>BC40-BW40-CO43</f>
        <v>377416.02</v>
      </c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200"/>
    </row>
    <row r="41" spans="1:110" ht="46.5" customHeight="1">
      <c r="A41" s="127" t="s">
        <v>235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8"/>
      <c r="AC41" s="137"/>
      <c r="AD41" s="136"/>
      <c r="AE41" s="136"/>
      <c r="AF41" s="136"/>
      <c r="AG41" s="136"/>
      <c r="AH41" s="136"/>
      <c r="AI41" s="136" t="s">
        <v>297</v>
      </c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8">
        <v>0</v>
      </c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>
        <v>14147.47</v>
      </c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204">
        <f aca="true" t="shared" si="2" ref="CO41:CO54">BC41-BW41</f>
        <v>-14147.47</v>
      </c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199"/>
      <c r="DE41" s="199"/>
      <c r="DF41" s="200"/>
    </row>
    <row r="42" spans="1:110" ht="46.5" customHeight="1">
      <c r="A42" s="127" t="s">
        <v>235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8"/>
      <c r="AC42" s="135"/>
      <c r="AD42" s="133"/>
      <c r="AE42" s="133"/>
      <c r="AF42" s="133"/>
      <c r="AG42" s="133"/>
      <c r="AH42" s="134"/>
      <c r="AI42" s="132" t="s">
        <v>298</v>
      </c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4"/>
      <c r="BC42" s="118">
        <v>0</v>
      </c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20"/>
      <c r="BR42" s="40"/>
      <c r="BS42" s="40"/>
      <c r="BT42" s="40"/>
      <c r="BU42" s="40"/>
      <c r="BV42" s="40"/>
      <c r="BW42" s="118">
        <v>236.51</v>
      </c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20"/>
      <c r="CL42" s="40"/>
      <c r="CM42" s="40"/>
      <c r="CN42" s="24"/>
      <c r="CO42" s="206">
        <f t="shared" si="2"/>
        <v>-236.51</v>
      </c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73"/>
      <c r="DE42" s="53"/>
      <c r="DF42" s="54"/>
    </row>
    <row r="43" spans="1:110" ht="46.5" customHeight="1">
      <c r="A43" s="127" t="s">
        <v>235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8"/>
      <c r="AC43" s="137"/>
      <c r="AD43" s="136"/>
      <c r="AE43" s="136"/>
      <c r="AF43" s="136"/>
      <c r="AG43" s="136"/>
      <c r="AH43" s="136"/>
      <c r="AI43" s="136" t="s">
        <v>299</v>
      </c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8">
        <v>0</v>
      </c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>
        <v>0</v>
      </c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205">
        <f t="shared" si="2"/>
        <v>0</v>
      </c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199"/>
      <c r="DE43" s="199"/>
      <c r="DF43" s="200"/>
    </row>
    <row r="44" spans="1:110" s="21" customFormat="1" ht="15" customHeight="1">
      <c r="A44" s="139" t="s">
        <v>155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40"/>
      <c r="AC44" s="117"/>
      <c r="AD44" s="115"/>
      <c r="AE44" s="115"/>
      <c r="AF44" s="115"/>
      <c r="AG44" s="115"/>
      <c r="AH44" s="115"/>
      <c r="AI44" s="115" t="s">
        <v>163</v>
      </c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45">
        <f>BC45+BC50</f>
        <v>1270400</v>
      </c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4">
        <f>BW45+BW50</f>
        <v>165169.55000000002</v>
      </c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>
        <f t="shared" si="2"/>
        <v>1105230.45</v>
      </c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02"/>
    </row>
    <row r="45" spans="1:110" ht="15" customHeight="1">
      <c r="A45" s="127" t="s">
        <v>236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8"/>
      <c r="AC45" s="137"/>
      <c r="AD45" s="136"/>
      <c r="AE45" s="136"/>
      <c r="AF45" s="136"/>
      <c r="AG45" s="136"/>
      <c r="AH45" s="136"/>
      <c r="AI45" s="136" t="s">
        <v>300</v>
      </c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8">
        <f>BC46</f>
        <v>295600</v>
      </c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88">
        <f>BW46</f>
        <v>134362.67</v>
      </c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38">
        <f t="shared" si="2"/>
        <v>161237.33</v>
      </c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4"/>
    </row>
    <row r="46" spans="1:110" ht="34.5" customHeight="1">
      <c r="A46" s="127" t="s">
        <v>237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8"/>
      <c r="AC46" s="137"/>
      <c r="AD46" s="136"/>
      <c r="AE46" s="136"/>
      <c r="AF46" s="136"/>
      <c r="AG46" s="136"/>
      <c r="AH46" s="136"/>
      <c r="AI46" s="136" t="s">
        <v>301</v>
      </c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8">
        <v>295600</v>
      </c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88">
        <f>BW47+BW48+BW49</f>
        <v>134362.67</v>
      </c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38">
        <f t="shared" si="2"/>
        <v>161237.33</v>
      </c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4"/>
    </row>
    <row r="47" spans="1:110" ht="35.25" customHeight="1">
      <c r="A47" s="127" t="s">
        <v>237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8"/>
      <c r="AC47" s="137"/>
      <c r="AD47" s="136"/>
      <c r="AE47" s="136"/>
      <c r="AF47" s="136"/>
      <c r="AG47" s="136"/>
      <c r="AH47" s="136"/>
      <c r="AI47" s="136" t="s">
        <v>302</v>
      </c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8">
        <v>0</v>
      </c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>
        <v>132558.67</v>
      </c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>
        <f t="shared" si="2"/>
        <v>-132558.67</v>
      </c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4"/>
    </row>
    <row r="48" spans="1:110" ht="35.25" customHeight="1">
      <c r="A48" s="127" t="s">
        <v>237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8"/>
      <c r="AC48" s="135"/>
      <c r="AD48" s="133"/>
      <c r="AE48" s="133"/>
      <c r="AF48" s="133"/>
      <c r="AG48" s="133"/>
      <c r="AH48" s="134"/>
      <c r="AI48" s="132" t="s">
        <v>303</v>
      </c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4"/>
      <c r="BC48" s="118">
        <v>0</v>
      </c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20"/>
      <c r="BR48" s="40"/>
      <c r="BS48" s="40"/>
      <c r="BT48" s="40"/>
      <c r="BU48" s="40"/>
      <c r="BV48" s="40"/>
      <c r="BW48" s="118">
        <v>1804</v>
      </c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20"/>
      <c r="CL48" s="40"/>
      <c r="CM48" s="40"/>
      <c r="CN48" s="24"/>
      <c r="CO48" s="119">
        <f t="shared" si="2"/>
        <v>-1804</v>
      </c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74"/>
      <c r="DE48" s="75"/>
      <c r="DF48" s="76"/>
    </row>
    <row r="49" spans="1:110" ht="73.5" customHeight="1">
      <c r="A49" s="121" t="s">
        <v>272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97"/>
      <c r="AC49" s="135"/>
      <c r="AD49" s="133"/>
      <c r="AE49" s="133"/>
      <c r="AF49" s="133"/>
      <c r="AG49" s="133"/>
      <c r="AH49" s="134"/>
      <c r="AI49" s="132" t="s">
        <v>304</v>
      </c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4"/>
      <c r="BC49" s="118">
        <v>0</v>
      </c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20"/>
      <c r="BR49" s="40"/>
      <c r="BS49" s="40"/>
      <c r="BT49" s="40"/>
      <c r="BU49" s="40"/>
      <c r="BV49" s="40"/>
      <c r="BW49" s="118">
        <v>0</v>
      </c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20"/>
      <c r="CL49" s="40"/>
      <c r="CM49" s="40"/>
      <c r="CN49" s="24"/>
      <c r="CO49" s="119">
        <f>BC49-BW49</f>
        <v>0</v>
      </c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71"/>
      <c r="DE49" s="56"/>
      <c r="DF49" s="57"/>
    </row>
    <row r="50" spans="1:110" ht="17.25" customHeight="1">
      <c r="A50" s="127" t="s">
        <v>238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8"/>
      <c r="AC50" s="137"/>
      <c r="AD50" s="136"/>
      <c r="AE50" s="136"/>
      <c r="AF50" s="136"/>
      <c r="AG50" s="136"/>
      <c r="AH50" s="136"/>
      <c r="AI50" s="136" t="s">
        <v>305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8">
        <f>BC51</f>
        <v>974800</v>
      </c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>
        <f>BW51</f>
        <v>30806.88</v>
      </c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95">
        <f t="shared" si="2"/>
        <v>943993.12</v>
      </c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03"/>
      <c r="DE50" s="103"/>
      <c r="DF50" s="104"/>
    </row>
    <row r="51" spans="1:110" ht="47.25" customHeight="1">
      <c r="A51" s="127" t="s">
        <v>239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8"/>
      <c r="AC51" s="137"/>
      <c r="AD51" s="136"/>
      <c r="AE51" s="136"/>
      <c r="AF51" s="136"/>
      <c r="AG51" s="136"/>
      <c r="AH51" s="136"/>
      <c r="AI51" s="136" t="s">
        <v>306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8">
        <v>974800</v>
      </c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>
        <f>BW52+BW53+BW54+BW55</f>
        <v>30806.88</v>
      </c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>
        <f t="shared" si="2"/>
        <v>943993.12</v>
      </c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4"/>
    </row>
    <row r="52" spans="1:110" ht="45.75" customHeight="1">
      <c r="A52" s="127" t="s">
        <v>239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8"/>
      <c r="AC52" s="137"/>
      <c r="AD52" s="136"/>
      <c r="AE52" s="136"/>
      <c r="AF52" s="136"/>
      <c r="AG52" s="136"/>
      <c r="AH52" s="136"/>
      <c r="AI52" s="136" t="s">
        <v>307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8">
        <v>0</v>
      </c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>
        <v>27641.2</v>
      </c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93">
        <f t="shared" si="2"/>
        <v>-27641.2</v>
      </c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03"/>
      <c r="DE52" s="103"/>
      <c r="DF52" s="104"/>
    </row>
    <row r="53" spans="1:110" ht="45.75" customHeight="1">
      <c r="A53" s="127" t="s">
        <v>239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8"/>
      <c r="AC53" s="132"/>
      <c r="AD53" s="133"/>
      <c r="AE53" s="133"/>
      <c r="AF53" s="133"/>
      <c r="AG53" s="133"/>
      <c r="AH53" s="134"/>
      <c r="AI53" s="132" t="s">
        <v>308</v>
      </c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4"/>
      <c r="BC53" s="118">
        <v>0</v>
      </c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20"/>
      <c r="BR53" s="40"/>
      <c r="BS53" s="40"/>
      <c r="BT53" s="40"/>
      <c r="BU53" s="40"/>
      <c r="BV53" s="40"/>
      <c r="BW53" s="118">
        <v>3165.68</v>
      </c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20"/>
      <c r="CL53" s="40"/>
      <c r="CM53" s="40"/>
      <c r="CN53" s="24"/>
      <c r="CO53" s="119">
        <f t="shared" si="2"/>
        <v>-3165.68</v>
      </c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71"/>
      <c r="DE53" s="56"/>
      <c r="DF53" s="57"/>
    </row>
    <row r="54" spans="1:110" ht="45.75" customHeight="1">
      <c r="A54" s="127" t="s">
        <v>239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8"/>
      <c r="AC54" s="135"/>
      <c r="AD54" s="133"/>
      <c r="AE54" s="133"/>
      <c r="AF54" s="133"/>
      <c r="AG54" s="133"/>
      <c r="AH54" s="134"/>
      <c r="AI54" s="132" t="s">
        <v>309</v>
      </c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4"/>
      <c r="BC54" s="141">
        <v>0</v>
      </c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3"/>
      <c r="BR54" s="40"/>
      <c r="BS54" s="40"/>
      <c r="BT54" s="40"/>
      <c r="BU54" s="40"/>
      <c r="BV54" s="40"/>
      <c r="BW54" s="118">
        <v>0</v>
      </c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20"/>
      <c r="CL54" s="40"/>
      <c r="CM54" s="40"/>
      <c r="CN54" s="24"/>
      <c r="CO54" s="105">
        <f t="shared" si="2"/>
        <v>0</v>
      </c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71"/>
      <c r="DE54" s="56"/>
      <c r="DF54" s="57"/>
    </row>
    <row r="55" spans="1:110" ht="45.75" customHeight="1">
      <c r="A55" s="127" t="s">
        <v>239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8"/>
      <c r="AC55" s="135"/>
      <c r="AD55" s="133"/>
      <c r="AE55" s="133"/>
      <c r="AF55" s="133"/>
      <c r="AG55" s="133"/>
      <c r="AH55" s="134"/>
      <c r="AI55" s="132" t="s">
        <v>310</v>
      </c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4"/>
      <c r="BC55" s="141">
        <v>0</v>
      </c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2"/>
      <c r="BR55" s="40"/>
      <c r="BS55" s="40"/>
      <c r="BT55" s="40"/>
      <c r="BU55" s="40"/>
      <c r="BV55" s="40"/>
      <c r="BW55" s="118">
        <v>0</v>
      </c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20"/>
      <c r="CL55" s="40"/>
      <c r="CM55" s="40"/>
      <c r="CN55" s="24"/>
      <c r="CO55" s="119">
        <f>BC55-BW55</f>
        <v>0</v>
      </c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71"/>
      <c r="DE55" s="56"/>
      <c r="DF55" s="57"/>
    </row>
    <row r="56" spans="1:110" ht="13.5" customHeight="1">
      <c r="A56" s="139" t="s">
        <v>171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40"/>
      <c r="AC56" s="137"/>
      <c r="AD56" s="136"/>
      <c r="AE56" s="136"/>
      <c r="AF56" s="136"/>
      <c r="AG56" s="136"/>
      <c r="AH56" s="136"/>
      <c r="AI56" s="115" t="s">
        <v>164</v>
      </c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44">
        <f>BC57</f>
        <v>13700</v>
      </c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>
        <f>BW57</f>
        <v>2100</v>
      </c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09">
        <f aca="true" t="shared" si="3" ref="CO56:CO68">BC56-BW56</f>
        <v>11600</v>
      </c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1"/>
      <c r="DE56" s="111"/>
      <c r="DF56" s="102"/>
    </row>
    <row r="57" spans="1:110" ht="47.25" customHeight="1">
      <c r="A57" s="127" t="s">
        <v>156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8"/>
      <c r="AC57" s="137"/>
      <c r="AD57" s="136"/>
      <c r="AE57" s="136"/>
      <c r="AF57" s="136"/>
      <c r="AG57" s="136"/>
      <c r="AH57" s="136"/>
      <c r="AI57" s="136" t="s">
        <v>311</v>
      </c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8">
        <f>BC58</f>
        <v>13700</v>
      </c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>
        <f>BW58</f>
        <v>2100</v>
      </c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>
        <f t="shared" si="3"/>
        <v>11600</v>
      </c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4"/>
    </row>
    <row r="58" spans="1:110" ht="78.75" customHeight="1">
      <c r="A58" s="127" t="s">
        <v>157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8"/>
      <c r="AC58" s="137"/>
      <c r="AD58" s="136"/>
      <c r="AE58" s="136"/>
      <c r="AF58" s="136"/>
      <c r="AG58" s="136"/>
      <c r="AH58" s="136"/>
      <c r="AI58" s="136" t="s">
        <v>312</v>
      </c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8">
        <v>13700</v>
      </c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>
        <f>BW59</f>
        <v>2100</v>
      </c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>
        <f t="shared" si="3"/>
        <v>11600</v>
      </c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4"/>
    </row>
    <row r="59" spans="1:110" ht="78.75" customHeight="1">
      <c r="A59" s="127" t="s">
        <v>157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8"/>
      <c r="AC59" s="137"/>
      <c r="AD59" s="136"/>
      <c r="AE59" s="136"/>
      <c r="AF59" s="136"/>
      <c r="AG59" s="136"/>
      <c r="AH59" s="136"/>
      <c r="AI59" s="136" t="s">
        <v>313</v>
      </c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8">
        <v>0</v>
      </c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>
        <v>2100</v>
      </c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>
        <f t="shared" si="3"/>
        <v>-2100</v>
      </c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4"/>
    </row>
    <row r="60" spans="1:110" ht="23.25" customHeight="1">
      <c r="A60" s="100" t="s">
        <v>108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83"/>
      <c r="AC60" s="123"/>
      <c r="AD60" s="124"/>
      <c r="AE60" s="124"/>
      <c r="AF60" s="124"/>
      <c r="AG60" s="124"/>
      <c r="AH60" s="125"/>
      <c r="AI60" s="123" t="s">
        <v>314</v>
      </c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116">
        <f>BC61+BC64</f>
        <v>300000</v>
      </c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3"/>
      <c r="BR60" s="35"/>
      <c r="BS60" s="35"/>
      <c r="BT60" s="35"/>
      <c r="BU60" s="35"/>
      <c r="BV60" s="35"/>
      <c r="BW60" s="116">
        <f>BW63</f>
        <v>0</v>
      </c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3"/>
      <c r="CL60" s="35"/>
      <c r="CM60" s="35"/>
      <c r="CN60" s="36"/>
      <c r="CO60" s="208">
        <f>BC60-BW60</f>
        <v>300000</v>
      </c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74"/>
      <c r="DE60" s="75"/>
      <c r="DF60" s="76"/>
    </row>
    <row r="61" spans="1:111" ht="93.75" customHeight="1">
      <c r="A61" s="121" t="s">
        <v>8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2"/>
      <c r="AC61" s="123"/>
      <c r="AD61" s="124"/>
      <c r="AE61" s="124"/>
      <c r="AF61" s="124"/>
      <c r="AG61" s="124"/>
      <c r="AH61" s="125"/>
      <c r="AI61" s="132" t="s">
        <v>315</v>
      </c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4"/>
      <c r="BC61" s="118">
        <f>BC62</f>
        <v>175000</v>
      </c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20"/>
      <c r="BR61" s="40"/>
      <c r="BS61" s="40"/>
      <c r="BT61" s="40"/>
      <c r="BU61" s="40"/>
      <c r="BV61" s="40"/>
      <c r="BW61" s="118">
        <f>BW62</f>
        <v>0</v>
      </c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20"/>
      <c r="CL61" s="40"/>
      <c r="CM61" s="40"/>
      <c r="CN61" s="24"/>
      <c r="CO61" s="119">
        <f>BC61-BW61</f>
        <v>175000</v>
      </c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77"/>
      <c r="DE61" s="77"/>
      <c r="DF61" s="77"/>
      <c r="DG61" s="77"/>
    </row>
    <row r="62" spans="1:111" ht="102.75" customHeight="1">
      <c r="A62" s="121" t="s">
        <v>7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2"/>
      <c r="AC62" s="123"/>
      <c r="AD62" s="124"/>
      <c r="AE62" s="124"/>
      <c r="AF62" s="124"/>
      <c r="AG62" s="124"/>
      <c r="AH62" s="125"/>
      <c r="AI62" s="132" t="s">
        <v>316</v>
      </c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4"/>
      <c r="BC62" s="118">
        <f>BC63</f>
        <v>175000</v>
      </c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20"/>
      <c r="BR62" s="40"/>
      <c r="BS62" s="40"/>
      <c r="BT62" s="40"/>
      <c r="BU62" s="40"/>
      <c r="BV62" s="40"/>
      <c r="BW62" s="118">
        <f>BW63</f>
        <v>0</v>
      </c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20"/>
      <c r="CL62" s="40"/>
      <c r="CM62" s="40"/>
      <c r="CN62" s="24"/>
      <c r="CO62" s="207">
        <f>BC62-BW62</f>
        <v>175000</v>
      </c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77"/>
      <c r="DE62" s="77"/>
      <c r="DF62" s="77"/>
      <c r="DG62" s="77"/>
    </row>
    <row r="63" spans="1:110" ht="106.5" customHeight="1">
      <c r="A63" s="84" t="s">
        <v>6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5"/>
      <c r="AC63" s="132"/>
      <c r="AD63" s="133"/>
      <c r="AE63" s="133"/>
      <c r="AF63" s="133"/>
      <c r="AG63" s="133"/>
      <c r="AH63" s="134"/>
      <c r="AI63" s="132" t="s">
        <v>317</v>
      </c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4"/>
      <c r="BC63" s="118">
        <v>175000</v>
      </c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20"/>
      <c r="BR63" s="40"/>
      <c r="BS63" s="40"/>
      <c r="BT63" s="40"/>
      <c r="BU63" s="40"/>
      <c r="BV63" s="40"/>
      <c r="BW63" s="118">
        <v>0</v>
      </c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20"/>
      <c r="CL63" s="40"/>
      <c r="CM63" s="40"/>
      <c r="CN63" s="24"/>
      <c r="CO63" s="119">
        <f>BC63-BW63</f>
        <v>175000</v>
      </c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71"/>
      <c r="DE63" s="56"/>
      <c r="DF63" s="57"/>
    </row>
    <row r="64" spans="1:110" ht="41.25" customHeight="1">
      <c r="A64" s="129" t="s">
        <v>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1"/>
      <c r="AC64" s="132"/>
      <c r="AD64" s="133"/>
      <c r="AE64" s="133"/>
      <c r="AF64" s="133"/>
      <c r="AG64" s="133"/>
      <c r="AH64" s="134"/>
      <c r="AI64" s="132" t="s">
        <v>318</v>
      </c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4"/>
      <c r="BC64" s="118">
        <f>BC65</f>
        <v>125000</v>
      </c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20"/>
      <c r="BR64" s="40"/>
      <c r="BS64" s="40"/>
      <c r="BT64" s="40"/>
      <c r="BU64" s="40"/>
      <c r="BV64" s="40"/>
      <c r="BW64" s="118">
        <f>BW65</f>
        <v>0</v>
      </c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20"/>
      <c r="CL64" s="40"/>
      <c r="CM64" s="40"/>
      <c r="CN64" s="24"/>
      <c r="CO64" s="126">
        <f>CO65</f>
        <v>125000</v>
      </c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71"/>
      <c r="DE64" s="56"/>
      <c r="DF64" s="57"/>
    </row>
    <row r="65" spans="1:110" ht="36.75" customHeight="1">
      <c r="A65" s="129" t="s">
        <v>3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1"/>
      <c r="AC65" s="132"/>
      <c r="AD65" s="133"/>
      <c r="AE65" s="133"/>
      <c r="AF65" s="133"/>
      <c r="AG65" s="133"/>
      <c r="AH65" s="134"/>
      <c r="AI65" s="132" t="s">
        <v>333</v>
      </c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4"/>
      <c r="BC65" s="118">
        <f>BC66</f>
        <v>125000</v>
      </c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20"/>
      <c r="BR65" s="40"/>
      <c r="BS65" s="40"/>
      <c r="BT65" s="40"/>
      <c r="BU65" s="40"/>
      <c r="BV65" s="40"/>
      <c r="BW65" s="118">
        <f>BW66</f>
        <v>0</v>
      </c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20"/>
      <c r="CL65" s="40"/>
      <c r="CM65" s="40"/>
      <c r="CN65" s="24"/>
      <c r="CO65" s="119">
        <f>BC65-BW65</f>
        <v>125000</v>
      </c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71"/>
      <c r="DE65" s="56"/>
      <c r="DF65" s="57"/>
    </row>
    <row r="66" spans="1:110" ht="48.75" customHeight="1">
      <c r="A66" s="129" t="s">
        <v>2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1"/>
      <c r="AC66" s="132"/>
      <c r="AD66" s="133"/>
      <c r="AE66" s="133"/>
      <c r="AF66" s="133"/>
      <c r="AG66" s="133"/>
      <c r="AH66" s="134"/>
      <c r="AI66" s="132" t="s">
        <v>332</v>
      </c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4"/>
      <c r="BC66" s="118">
        <v>125000</v>
      </c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20"/>
      <c r="BR66" s="40"/>
      <c r="BS66" s="40"/>
      <c r="BT66" s="40"/>
      <c r="BU66" s="40"/>
      <c r="BV66" s="40"/>
      <c r="BW66" s="118">
        <v>0</v>
      </c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20"/>
      <c r="CL66" s="40"/>
      <c r="CM66" s="40"/>
      <c r="CN66" s="24"/>
      <c r="CO66" s="119">
        <f>BC66-BW66</f>
        <v>125000</v>
      </c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71"/>
      <c r="DE66" s="56"/>
      <c r="DF66" s="57"/>
    </row>
    <row r="67" spans="1:110" s="21" customFormat="1" ht="15" customHeight="1">
      <c r="A67" s="98" t="s">
        <v>223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9"/>
      <c r="AC67" s="117"/>
      <c r="AD67" s="115"/>
      <c r="AE67" s="115"/>
      <c r="AF67" s="115"/>
      <c r="AG67" s="115"/>
      <c r="AH67" s="115"/>
      <c r="AI67" s="115" t="s">
        <v>319</v>
      </c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44">
        <f>BC68</f>
        <v>18500</v>
      </c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>
        <f>BW68</f>
        <v>2795.01</v>
      </c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09">
        <f t="shared" si="3"/>
        <v>15704.99</v>
      </c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1"/>
      <c r="DE67" s="111"/>
      <c r="DF67" s="102"/>
    </row>
    <row r="68" spans="1:110" ht="45" customHeight="1">
      <c r="A68" s="127" t="s">
        <v>110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8"/>
      <c r="AC68" s="137"/>
      <c r="AD68" s="136"/>
      <c r="AE68" s="136"/>
      <c r="AF68" s="136"/>
      <c r="AG68" s="136"/>
      <c r="AH68" s="136"/>
      <c r="AI68" s="136" t="s">
        <v>320</v>
      </c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8">
        <f>BC69</f>
        <v>18500</v>
      </c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>
        <f>BW69</f>
        <v>2795.01</v>
      </c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8"/>
      <c r="CL68" s="138"/>
      <c r="CM68" s="138"/>
      <c r="CN68" s="138"/>
      <c r="CO68" s="138">
        <f t="shared" si="3"/>
        <v>15704.99</v>
      </c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4"/>
    </row>
    <row r="69" spans="1:110" ht="45.75" customHeight="1">
      <c r="A69" s="127" t="s">
        <v>110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8"/>
      <c r="AC69" s="137"/>
      <c r="AD69" s="136"/>
      <c r="AE69" s="136"/>
      <c r="AF69" s="136"/>
      <c r="AG69" s="136"/>
      <c r="AH69" s="136"/>
      <c r="AI69" s="136" t="s">
        <v>321</v>
      </c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8">
        <v>18500</v>
      </c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>
        <v>2795.01</v>
      </c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>
        <f aca="true" t="shared" si="4" ref="CO69:CO76">BC69-BW69</f>
        <v>15704.99</v>
      </c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4"/>
    </row>
    <row r="70" spans="1:110" ht="24" customHeight="1">
      <c r="A70" s="100" t="s">
        <v>270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1"/>
      <c r="AC70" s="82"/>
      <c r="AD70" s="124"/>
      <c r="AE70" s="124"/>
      <c r="AF70" s="124"/>
      <c r="AG70" s="124"/>
      <c r="AH70" s="125"/>
      <c r="AI70" s="123" t="s">
        <v>322</v>
      </c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5"/>
      <c r="BC70" s="116">
        <f>BC71</f>
        <v>0</v>
      </c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22"/>
      <c r="BS70" s="22"/>
      <c r="BT70" s="22"/>
      <c r="BU70" s="22"/>
      <c r="BV70" s="23"/>
      <c r="BW70" s="116">
        <f>BW71</f>
        <v>0</v>
      </c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22"/>
      <c r="CM70" s="22"/>
      <c r="CN70" s="23"/>
      <c r="CO70" s="116">
        <f>-BC70-BW70</f>
        <v>0</v>
      </c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69"/>
      <c r="DE70" s="69"/>
      <c r="DF70" s="70"/>
    </row>
    <row r="71" spans="1:110" ht="24.75" customHeight="1">
      <c r="A71" s="121" t="s">
        <v>270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97"/>
      <c r="AC71" s="135"/>
      <c r="AD71" s="133"/>
      <c r="AE71" s="133"/>
      <c r="AF71" s="133"/>
      <c r="AG71" s="133"/>
      <c r="AH71" s="134"/>
      <c r="AI71" s="132" t="s">
        <v>323</v>
      </c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4"/>
      <c r="BC71" s="118">
        <v>0</v>
      </c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2"/>
      <c r="BS71" s="12"/>
      <c r="BT71" s="12"/>
      <c r="BU71" s="12"/>
      <c r="BV71" s="13"/>
      <c r="BW71" s="118">
        <v>0</v>
      </c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2"/>
      <c r="CM71" s="12"/>
      <c r="CN71" s="13"/>
      <c r="CO71" s="118">
        <f>BC71-BW71</f>
        <v>0</v>
      </c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69"/>
      <c r="DE71" s="69"/>
      <c r="DF71" s="70"/>
    </row>
    <row r="72" spans="1:110" ht="13.5" customHeight="1">
      <c r="A72" s="100" t="s">
        <v>158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1"/>
      <c r="AC72" s="135"/>
      <c r="AD72" s="133"/>
      <c r="AE72" s="133"/>
      <c r="AF72" s="133"/>
      <c r="AG72" s="133"/>
      <c r="AH72" s="134"/>
      <c r="AI72" s="123" t="s">
        <v>165</v>
      </c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5"/>
      <c r="BC72" s="116">
        <f>BC73</f>
        <v>5964200</v>
      </c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3"/>
      <c r="BW72" s="116">
        <f>BW74+BW77</f>
        <v>1587725</v>
      </c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3"/>
      <c r="CO72" s="116">
        <f t="shared" si="4"/>
        <v>4376475</v>
      </c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6"/>
      <c r="DE72" s="166"/>
      <c r="DF72" s="167"/>
    </row>
    <row r="73" spans="1:110" ht="33" customHeight="1">
      <c r="A73" s="121" t="s">
        <v>159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97"/>
      <c r="AC73" s="135"/>
      <c r="AD73" s="133"/>
      <c r="AE73" s="133"/>
      <c r="AF73" s="133"/>
      <c r="AG73" s="133"/>
      <c r="AH73" s="134"/>
      <c r="AI73" s="132" t="s">
        <v>324</v>
      </c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4"/>
      <c r="BC73" s="118">
        <f>BC74+BC77</f>
        <v>5964200</v>
      </c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20"/>
      <c r="BW73" s="93">
        <f>BW74+BW77</f>
        <v>1587725</v>
      </c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5"/>
      <c r="CO73" s="118">
        <f t="shared" si="4"/>
        <v>4376475</v>
      </c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97"/>
    </row>
    <row r="74" spans="1:110" ht="33.75" customHeight="1">
      <c r="A74" s="100" t="s">
        <v>172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1"/>
      <c r="AC74" s="82"/>
      <c r="AD74" s="124"/>
      <c r="AE74" s="124"/>
      <c r="AF74" s="124"/>
      <c r="AG74" s="124"/>
      <c r="AH74" s="125"/>
      <c r="AI74" s="123" t="s">
        <v>336</v>
      </c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5"/>
      <c r="BC74" s="116">
        <f>BC75</f>
        <v>5790700</v>
      </c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3"/>
      <c r="BW74" s="116">
        <f>BW75</f>
        <v>1544200</v>
      </c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3"/>
      <c r="CO74" s="116">
        <f t="shared" si="4"/>
        <v>4246500</v>
      </c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98"/>
    </row>
    <row r="75" spans="1:110" ht="26.25" customHeight="1">
      <c r="A75" s="121" t="s">
        <v>173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97"/>
      <c r="AC75" s="135"/>
      <c r="AD75" s="133"/>
      <c r="AE75" s="133"/>
      <c r="AF75" s="133"/>
      <c r="AG75" s="133"/>
      <c r="AH75" s="134"/>
      <c r="AI75" s="132" t="s">
        <v>325</v>
      </c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4"/>
      <c r="BC75" s="118">
        <f>BC76</f>
        <v>5790700</v>
      </c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20"/>
      <c r="BW75" s="118">
        <f>BW76</f>
        <v>1544200</v>
      </c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20"/>
      <c r="CO75" s="118">
        <f t="shared" si="4"/>
        <v>4246500</v>
      </c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97"/>
    </row>
    <row r="76" spans="1:110" ht="24.75" customHeight="1">
      <c r="A76" s="121" t="s">
        <v>234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97"/>
      <c r="AC76" s="135"/>
      <c r="AD76" s="133"/>
      <c r="AE76" s="133"/>
      <c r="AF76" s="133"/>
      <c r="AG76" s="133"/>
      <c r="AH76" s="134"/>
      <c r="AI76" s="132" t="s">
        <v>326</v>
      </c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4"/>
      <c r="BC76" s="118">
        <v>5790700</v>
      </c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20"/>
      <c r="BW76" s="118">
        <v>1544200</v>
      </c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20"/>
      <c r="CO76" s="118">
        <f t="shared" si="4"/>
        <v>4246500</v>
      </c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97"/>
    </row>
    <row r="77" spans="1:110" ht="35.25" customHeight="1">
      <c r="A77" s="139" t="s">
        <v>174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40"/>
      <c r="AC77" s="137"/>
      <c r="AD77" s="136"/>
      <c r="AE77" s="136"/>
      <c r="AF77" s="136"/>
      <c r="AG77" s="136"/>
      <c r="AH77" s="136"/>
      <c r="AI77" s="115" t="s">
        <v>335</v>
      </c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44">
        <f>BC78+BC80</f>
        <v>173500</v>
      </c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>
        <f>BW78+BW80</f>
        <v>43525</v>
      </c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>
        <f>BC77-BW77</f>
        <v>129975</v>
      </c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96"/>
    </row>
    <row r="78" spans="1:110" ht="35.25" customHeight="1">
      <c r="A78" s="127" t="s">
        <v>175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8"/>
      <c r="AC78" s="137"/>
      <c r="AD78" s="136"/>
      <c r="AE78" s="136"/>
      <c r="AF78" s="136"/>
      <c r="AG78" s="136"/>
      <c r="AH78" s="136"/>
      <c r="AI78" s="136" t="s">
        <v>327</v>
      </c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8">
        <f>BC79</f>
        <v>173300</v>
      </c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>
        <f>BW79</f>
        <v>43325</v>
      </c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>
        <f>BC78-BW78</f>
        <v>129975</v>
      </c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92"/>
    </row>
    <row r="79" spans="1:110" ht="45" customHeight="1" thickBot="1">
      <c r="A79" s="127" t="s">
        <v>233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8"/>
      <c r="AC79" s="108"/>
      <c r="AD79" s="114"/>
      <c r="AE79" s="114"/>
      <c r="AF79" s="114"/>
      <c r="AG79" s="114"/>
      <c r="AH79" s="114"/>
      <c r="AI79" s="114" t="s">
        <v>328</v>
      </c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07">
        <v>173300</v>
      </c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>
        <v>43325</v>
      </c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>
        <f>BC79-BW79</f>
        <v>129975</v>
      </c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6"/>
    </row>
    <row r="80" spans="1:110" ht="36.75" customHeight="1" thickBot="1">
      <c r="A80" s="127" t="s">
        <v>187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8"/>
      <c r="AC80" s="108"/>
      <c r="AD80" s="114"/>
      <c r="AE80" s="114"/>
      <c r="AF80" s="114"/>
      <c r="AG80" s="114"/>
      <c r="AH80" s="114"/>
      <c r="AI80" s="114" t="s">
        <v>329</v>
      </c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07">
        <v>200</v>
      </c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>
        <f>BW81</f>
        <v>200</v>
      </c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>
        <f>CO81</f>
        <v>0</v>
      </c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6"/>
    </row>
    <row r="81" spans="1:110" ht="32.25" customHeight="1" thickBot="1">
      <c r="A81" s="127" t="s">
        <v>232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8"/>
      <c r="AC81" s="108"/>
      <c r="AD81" s="114"/>
      <c r="AE81" s="114"/>
      <c r="AF81" s="114"/>
      <c r="AG81" s="114"/>
      <c r="AH81" s="114"/>
      <c r="AI81" s="114" t="s">
        <v>329</v>
      </c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07">
        <v>200</v>
      </c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>
        <v>200</v>
      </c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>
        <f>BC81-BW81</f>
        <v>0</v>
      </c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6"/>
    </row>
    <row r="82" spans="1:110" ht="10.5" customHeight="1">
      <c r="A82" s="127" t="s">
        <v>194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8"/>
      <c r="AC82" s="137"/>
      <c r="AD82" s="136"/>
      <c r="AE82" s="136"/>
      <c r="AF82" s="136"/>
      <c r="AG82" s="136"/>
      <c r="AH82" s="136"/>
      <c r="AI82" s="136" t="s">
        <v>195</v>
      </c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8"/>
      <c r="DE82" s="138"/>
      <c r="DF82" s="92"/>
    </row>
    <row r="83" spans="1:110" ht="14.25" customHeight="1">
      <c r="A83" s="127" t="s">
        <v>140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8"/>
      <c r="AC83" s="137"/>
      <c r="AD83" s="136"/>
      <c r="AE83" s="136"/>
      <c r="AF83" s="136"/>
      <c r="AG83" s="136"/>
      <c r="AH83" s="136"/>
      <c r="AI83" s="136" t="s">
        <v>195</v>
      </c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8">
        <f>BC12</f>
        <v>10353800</v>
      </c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>
        <f>BW12</f>
        <v>1960540.9300000002</v>
      </c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>
        <f>CO12</f>
        <v>8393259.07</v>
      </c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38"/>
      <c r="DE83" s="138"/>
      <c r="DF83" s="92"/>
    </row>
  </sheetData>
  <sheetProtection/>
  <mergeCells count="461">
    <mergeCell ref="AC49:AH49"/>
    <mergeCell ref="AI49:BB49"/>
    <mergeCell ref="BC49:BQ49"/>
    <mergeCell ref="BW49:CK49"/>
    <mergeCell ref="BW59:CN59"/>
    <mergeCell ref="BW57:CN57"/>
    <mergeCell ref="BW58:CN58"/>
    <mergeCell ref="CO59:DF59"/>
    <mergeCell ref="BC24:BQ24"/>
    <mergeCell ref="BW24:CK24"/>
    <mergeCell ref="BW33:CN33"/>
    <mergeCell ref="AI32:BB32"/>
    <mergeCell ref="AI33:BB33"/>
    <mergeCell ref="BC30:BV30"/>
    <mergeCell ref="BC28:BV28"/>
    <mergeCell ref="AI27:BB27"/>
    <mergeCell ref="AI25:BB25"/>
    <mergeCell ref="BC27:BV27"/>
    <mergeCell ref="CO71:DC71"/>
    <mergeCell ref="BW70:CK70"/>
    <mergeCell ref="CO70:DC70"/>
    <mergeCell ref="BW42:CK42"/>
    <mergeCell ref="CO45:DF45"/>
    <mergeCell ref="CO62:DC62"/>
    <mergeCell ref="CO60:DC60"/>
    <mergeCell ref="CO63:DC63"/>
    <mergeCell ref="BW56:CN56"/>
    <mergeCell ref="CO49:DC49"/>
    <mergeCell ref="CO41:DF41"/>
    <mergeCell ref="CO43:DF43"/>
    <mergeCell ref="CO55:DC55"/>
    <mergeCell ref="CO42:DC42"/>
    <mergeCell ref="CO53:DC53"/>
    <mergeCell ref="CO44:DF44"/>
    <mergeCell ref="A34:AB34"/>
    <mergeCell ref="A31:AB31"/>
    <mergeCell ref="CO40:DF40"/>
    <mergeCell ref="BW36:CK36"/>
    <mergeCell ref="CO33:DF33"/>
    <mergeCell ref="BW31:CN31"/>
    <mergeCell ref="BW37:CK37"/>
    <mergeCell ref="CO37:DC37"/>
    <mergeCell ref="CO36:DC36"/>
    <mergeCell ref="BW35:CN35"/>
    <mergeCell ref="A33:AB33"/>
    <mergeCell ref="AC31:AH31"/>
    <mergeCell ref="AC32:AH32"/>
    <mergeCell ref="AC33:AH33"/>
    <mergeCell ref="A32:AB32"/>
    <mergeCell ref="A75:AB75"/>
    <mergeCell ref="AC76:AH76"/>
    <mergeCell ref="A74:AB74"/>
    <mergeCell ref="A39:AB39"/>
    <mergeCell ref="A59:AB59"/>
    <mergeCell ref="A56:AB56"/>
    <mergeCell ref="A58:AB58"/>
    <mergeCell ref="A57:AB57"/>
    <mergeCell ref="AC57:AH57"/>
    <mergeCell ref="AC56:AH56"/>
    <mergeCell ref="A79:AB79"/>
    <mergeCell ref="A78:AB78"/>
    <mergeCell ref="AC78:AH78"/>
    <mergeCell ref="A77:AB77"/>
    <mergeCell ref="AC79:AH79"/>
    <mergeCell ref="AC77:AH77"/>
    <mergeCell ref="CO76:DF76"/>
    <mergeCell ref="CO56:DF56"/>
    <mergeCell ref="CO74:DF74"/>
    <mergeCell ref="CO75:DF75"/>
    <mergeCell ref="CO73:DF73"/>
    <mergeCell ref="CO72:DF72"/>
    <mergeCell ref="CO69:DF69"/>
    <mergeCell ref="CO68:DF68"/>
    <mergeCell ref="CO66:DC66"/>
    <mergeCell ref="CO61:DC61"/>
    <mergeCell ref="CO82:DF82"/>
    <mergeCell ref="A65:AB65"/>
    <mergeCell ref="A66:AB66"/>
    <mergeCell ref="AC65:AH65"/>
    <mergeCell ref="AC66:AH66"/>
    <mergeCell ref="AI65:BB65"/>
    <mergeCell ref="AI66:BB66"/>
    <mergeCell ref="BC65:BQ65"/>
    <mergeCell ref="BC66:BQ66"/>
    <mergeCell ref="BW65:CK65"/>
    <mergeCell ref="BC67:BV67"/>
    <mergeCell ref="BW67:CN67"/>
    <mergeCell ref="BC71:BQ71"/>
    <mergeCell ref="BW71:CK71"/>
    <mergeCell ref="BC70:BQ70"/>
    <mergeCell ref="BC68:BV68"/>
    <mergeCell ref="BC69:BV69"/>
    <mergeCell ref="BW75:CN75"/>
    <mergeCell ref="BC76:BV76"/>
    <mergeCell ref="BC75:BV75"/>
    <mergeCell ref="BC74:BV74"/>
    <mergeCell ref="AI82:BB82"/>
    <mergeCell ref="BC82:BV82"/>
    <mergeCell ref="BW82:CN82"/>
    <mergeCell ref="BW66:CK66"/>
    <mergeCell ref="AI73:BB73"/>
    <mergeCell ref="BC79:BV79"/>
    <mergeCell ref="BC77:BV77"/>
    <mergeCell ref="BC78:BV78"/>
    <mergeCell ref="BW76:CN76"/>
    <mergeCell ref="BW74:CN74"/>
    <mergeCell ref="AC50:AH50"/>
    <mergeCell ref="AC51:AH51"/>
    <mergeCell ref="AI50:BB50"/>
    <mergeCell ref="AI51:BB51"/>
    <mergeCell ref="AC68:AH68"/>
    <mergeCell ref="AI54:BB54"/>
    <mergeCell ref="AI67:BB67"/>
    <mergeCell ref="AI59:BB59"/>
    <mergeCell ref="AC59:AH59"/>
    <mergeCell ref="AC58:AH58"/>
    <mergeCell ref="AC54:AH54"/>
    <mergeCell ref="AI57:BB57"/>
    <mergeCell ref="AI58:BB58"/>
    <mergeCell ref="AI68:BB68"/>
    <mergeCell ref="A83:AB83"/>
    <mergeCell ref="AC72:AH72"/>
    <mergeCell ref="AC82:AH82"/>
    <mergeCell ref="A82:AB82"/>
    <mergeCell ref="AC83:AH83"/>
    <mergeCell ref="AC74:AH74"/>
    <mergeCell ref="AC73:AH73"/>
    <mergeCell ref="A73:AB73"/>
    <mergeCell ref="A80:AB80"/>
    <mergeCell ref="A72:AB72"/>
    <mergeCell ref="CO83:DF83"/>
    <mergeCell ref="AI39:BB39"/>
    <mergeCell ref="BC39:BV39"/>
    <mergeCell ref="BW83:CN83"/>
    <mergeCell ref="BC58:BV58"/>
    <mergeCell ref="AI83:BB83"/>
    <mergeCell ref="BC83:BV83"/>
    <mergeCell ref="AI69:BB69"/>
    <mergeCell ref="BW45:CN45"/>
    <mergeCell ref="BC48:BQ48"/>
    <mergeCell ref="BW52:CN52"/>
    <mergeCell ref="BW17:CN17"/>
    <mergeCell ref="BW68:CN68"/>
    <mergeCell ref="BW63:CK63"/>
    <mergeCell ref="BW60:CK60"/>
    <mergeCell ref="BW39:CN39"/>
    <mergeCell ref="BW27:CN27"/>
    <mergeCell ref="BW32:CN32"/>
    <mergeCell ref="BW55:CK55"/>
    <mergeCell ref="BW41:CN41"/>
    <mergeCell ref="BC60:BQ60"/>
    <mergeCell ref="BC63:BQ63"/>
    <mergeCell ref="AC52:AH52"/>
    <mergeCell ref="AI52:BB52"/>
    <mergeCell ref="AI60:BB60"/>
    <mergeCell ref="AI63:BB63"/>
    <mergeCell ref="AI53:BB53"/>
    <mergeCell ref="BC52:BV52"/>
    <mergeCell ref="BC59:BV59"/>
    <mergeCell ref="BC61:BQ61"/>
    <mergeCell ref="BW16:CN16"/>
    <mergeCell ref="BW48:CK48"/>
    <mergeCell ref="BW44:CN44"/>
    <mergeCell ref="BW46:CN46"/>
    <mergeCell ref="BW40:CN40"/>
    <mergeCell ref="BW43:CN43"/>
    <mergeCell ref="BW47:CN47"/>
    <mergeCell ref="BW22:CK22"/>
    <mergeCell ref="BW28:CN28"/>
    <mergeCell ref="BW29:CK29"/>
    <mergeCell ref="AI41:BB41"/>
    <mergeCell ref="BC45:BV45"/>
    <mergeCell ref="BC56:BV56"/>
    <mergeCell ref="CO57:DF57"/>
    <mergeCell ref="CO51:DF51"/>
    <mergeCell ref="CO52:DF52"/>
    <mergeCell ref="CO48:DC48"/>
    <mergeCell ref="CO46:DF46"/>
    <mergeCell ref="CO50:DF50"/>
    <mergeCell ref="BW50:CN50"/>
    <mergeCell ref="BC50:BV50"/>
    <mergeCell ref="AI44:BB44"/>
    <mergeCell ref="AI45:BB45"/>
    <mergeCell ref="BC57:BV57"/>
    <mergeCell ref="AI56:BB56"/>
    <mergeCell ref="AI48:BB48"/>
    <mergeCell ref="BC51:BV51"/>
    <mergeCell ref="BC55:BQ55"/>
    <mergeCell ref="CO38:DF38"/>
    <mergeCell ref="CO24:DC24"/>
    <mergeCell ref="AI47:BB47"/>
    <mergeCell ref="AI43:BB43"/>
    <mergeCell ref="AI46:BB46"/>
    <mergeCell ref="AI42:BB42"/>
    <mergeCell ref="AI35:BB35"/>
    <mergeCell ref="AI36:BB36"/>
    <mergeCell ref="BC36:BQ36"/>
    <mergeCell ref="BC38:BV38"/>
    <mergeCell ref="CO32:DF32"/>
    <mergeCell ref="CO31:DF31"/>
    <mergeCell ref="CO35:DF35"/>
    <mergeCell ref="CO34:DF34"/>
    <mergeCell ref="CO28:DF28"/>
    <mergeCell ref="CO30:DF30"/>
    <mergeCell ref="CO26:DF26"/>
    <mergeCell ref="CO27:DF27"/>
    <mergeCell ref="CO29:DC29"/>
    <mergeCell ref="BC21:BQ21"/>
    <mergeCell ref="BC19:BV19"/>
    <mergeCell ref="BC20:BV20"/>
    <mergeCell ref="BW19:CN19"/>
    <mergeCell ref="CO6:DF6"/>
    <mergeCell ref="CD7:CN7"/>
    <mergeCell ref="CO7:DF7"/>
    <mergeCell ref="BW18:CN18"/>
    <mergeCell ref="CO16:DF16"/>
    <mergeCell ref="CO15:DF15"/>
    <mergeCell ref="CO18:DF18"/>
    <mergeCell ref="CO17:DF17"/>
    <mergeCell ref="CO8:DF8"/>
    <mergeCell ref="CO10:DF10"/>
    <mergeCell ref="CO19:DF19"/>
    <mergeCell ref="CO20:DF20"/>
    <mergeCell ref="CO25:DC25"/>
    <mergeCell ref="BW26:CN26"/>
    <mergeCell ref="BW25:CK25"/>
    <mergeCell ref="CO21:DC21"/>
    <mergeCell ref="CO23:DC23"/>
    <mergeCell ref="CO22:DC22"/>
    <mergeCell ref="CO1:DF1"/>
    <mergeCell ref="CO2:DF2"/>
    <mergeCell ref="AS3:BJ3"/>
    <mergeCell ref="CO3:DF3"/>
    <mergeCell ref="V1:CM1"/>
    <mergeCell ref="BL3:BW3"/>
    <mergeCell ref="AI15:BB15"/>
    <mergeCell ref="CD6:CN6"/>
    <mergeCell ref="BW10:CN10"/>
    <mergeCell ref="BW15:CN15"/>
    <mergeCell ref="BC11:BV11"/>
    <mergeCell ref="BC12:BV12"/>
    <mergeCell ref="AI14:BB14"/>
    <mergeCell ref="BW12:CN12"/>
    <mergeCell ref="BW13:CN13"/>
    <mergeCell ref="A9:DF9"/>
    <mergeCell ref="BC14:BV14"/>
    <mergeCell ref="BW11:CN11"/>
    <mergeCell ref="BC29:BQ29"/>
    <mergeCell ref="BW30:CN30"/>
    <mergeCell ref="BC26:BV26"/>
    <mergeCell ref="BC25:BQ25"/>
    <mergeCell ref="BC22:BQ22"/>
    <mergeCell ref="BC23:BQ23"/>
    <mergeCell ref="BW23:CK23"/>
    <mergeCell ref="BW21:CK21"/>
    <mergeCell ref="A13:AB13"/>
    <mergeCell ref="AI13:BB13"/>
    <mergeCell ref="BW20:CN20"/>
    <mergeCell ref="CO11:DF11"/>
    <mergeCell ref="BC15:BV15"/>
    <mergeCell ref="CO13:DF13"/>
    <mergeCell ref="CO12:DF12"/>
    <mergeCell ref="BC13:BV13"/>
    <mergeCell ref="CO14:DF14"/>
    <mergeCell ref="BW14:CN14"/>
    <mergeCell ref="A12:AB12"/>
    <mergeCell ref="AC12:AH12"/>
    <mergeCell ref="A11:AB11"/>
    <mergeCell ref="AI12:BB12"/>
    <mergeCell ref="AC11:AH11"/>
    <mergeCell ref="A5:R5"/>
    <mergeCell ref="BC10:BV10"/>
    <mergeCell ref="AC10:AH10"/>
    <mergeCell ref="AI10:BB10"/>
    <mergeCell ref="S5:CB5"/>
    <mergeCell ref="A10:AB10"/>
    <mergeCell ref="AP6:CB6"/>
    <mergeCell ref="CO4:DF5"/>
    <mergeCell ref="A6:AO6"/>
    <mergeCell ref="AC26:AH26"/>
    <mergeCell ref="AC15:AH15"/>
    <mergeCell ref="A18:AB18"/>
    <mergeCell ref="A26:AB26"/>
    <mergeCell ref="A16:AB16"/>
    <mergeCell ref="A17:AB17"/>
    <mergeCell ref="AC13:AH13"/>
    <mergeCell ref="AI11:BB11"/>
    <mergeCell ref="AC14:AH14"/>
    <mergeCell ref="AC18:AH18"/>
    <mergeCell ref="A25:AB25"/>
    <mergeCell ref="A23:AB23"/>
    <mergeCell ref="AC23:AH23"/>
    <mergeCell ref="AC16:AH16"/>
    <mergeCell ref="AC17:AH17"/>
    <mergeCell ref="A14:AB14"/>
    <mergeCell ref="A24:AB24"/>
    <mergeCell ref="AC24:AH24"/>
    <mergeCell ref="A38:AB38"/>
    <mergeCell ref="AC38:AH38"/>
    <mergeCell ref="A37:AB37"/>
    <mergeCell ref="A15:AB15"/>
    <mergeCell ref="AC28:AH28"/>
    <mergeCell ref="A28:AB28"/>
    <mergeCell ref="A29:AB29"/>
    <mergeCell ref="AC29:AH29"/>
    <mergeCell ref="A35:AB35"/>
    <mergeCell ref="AC35:AH35"/>
    <mergeCell ref="AC25:AH25"/>
    <mergeCell ref="A21:AB21"/>
    <mergeCell ref="A22:AB22"/>
    <mergeCell ref="AC22:AH22"/>
    <mergeCell ref="AC21:AH21"/>
    <mergeCell ref="A50:AB50"/>
    <mergeCell ref="A49:AB49"/>
    <mergeCell ref="A40:AB40"/>
    <mergeCell ref="A42:AB42"/>
    <mergeCell ref="A48:AB48"/>
    <mergeCell ref="A46:AB46"/>
    <mergeCell ref="A41:AB41"/>
    <mergeCell ref="A45:AB45"/>
    <mergeCell ref="A60:AB60"/>
    <mergeCell ref="A63:AB63"/>
    <mergeCell ref="AC60:AH60"/>
    <mergeCell ref="AC63:AH63"/>
    <mergeCell ref="AI79:BB79"/>
    <mergeCell ref="A67:AB67"/>
    <mergeCell ref="AC67:AH67"/>
    <mergeCell ref="AI78:BB78"/>
    <mergeCell ref="A71:AB71"/>
    <mergeCell ref="A70:AB70"/>
    <mergeCell ref="AC70:AH70"/>
    <mergeCell ref="AI70:BB70"/>
    <mergeCell ref="AC71:AH71"/>
    <mergeCell ref="A68:AB68"/>
    <mergeCell ref="CO77:DF77"/>
    <mergeCell ref="A69:AB69"/>
    <mergeCell ref="A76:AB76"/>
    <mergeCell ref="AI76:BB76"/>
    <mergeCell ref="AC75:AH75"/>
    <mergeCell ref="AI75:BB75"/>
    <mergeCell ref="BW77:CN77"/>
    <mergeCell ref="BW69:CN69"/>
    <mergeCell ref="AI77:BB77"/>
    <mergeCell ref="AI74:BB74"/>
    <mergeCell ref="AI72:BB72"/>
    <mergeCell ref="BW73:CN73"/>
    <mergeCell ref="BC73:BV73"/>
    <mergeCell ref="BC72:BV72"/>
    <mergeCell ref="BW72:CN72"/>
    <mergeCell ref="AI71:BB71"/>
    <mergeCell ref="AC69:AH69"/>
    <mergeCell ref="CO81:DF81"/>
    <mergeCell ref="CO78:DF78"/>
    <mergeCell ref="BW79:CN79"/>
    <mergeCell ref="BW80:CN80"/>
    <mergeCell ref="BW81:CN81"/>
    <mergeCell ref="CO80:DF80"/>
    <mergeCell ref="CO79:DF79"/>
    <mergeCell ref="BW78:CN78"/>
    <mergeCell ref="BW34:CN34"/>
    <mergeCell ref="BW51:CN51"/>
    <mergeCell ref="CO67:DF67"/>
    <mergeCell ref="CO58:DF58"/>
    <mergeCell ref="BW53:CK53"/>
    <mergeCell ref="CO54:DC54"/>
    <mergeCell ref="CO47:DF47"/>
    <mergeCell ref="BW61:CK61"/>
    <mergeCell ref="BW62:CK62"/>
    <mergeCell ref="CO39:DF39"/>
    <mergeCell ref="AI80:BB80"/>
    <mergeCell ref="BC80:BV80"/>
    <mergeCell ref="A81:AB81"/>
    <mergeCell ref="AI81:BB81"/>
    <mergeCell ref="BC81:BV81"/>
    <mergeCell ref="AC81:AH81"/>
    <mergeCell ref="AC80:AH80"/>
    <mergeCell ref="BC17:BV17"/>
    <mergeCell ref="BC16:BV16"/>
    <mergeCell ref="AI18:BB18"/>
    <mergeCell ref="BC18:BV18"/>
    <mergeCell ref="AI16:BB16"/>
    <mergeCell ref="AI17:BB17"/>
    <mergeCell ref="AI40:BB40"/>
    <mergeCell ref="BC31:BV31"/>
    <mergeCell ref="AI38:BB38"/>
    <mergeCell ref="BC40:BV40"/>
    <mergeCell ref="AI31:BB31"/>
    <mergeCell ref="AI37:BB37"/>
    <mergeCell ref="AI22:BB22"/>
    <mergeCell ref="AI21:BB21"/>
    <mergeCell ref="AI23:BB23"/>
    <mergeCell ref="AI28:BB28"/>
    <mergeCell ref="AI24:BB24"/>
    <mergeCell ref="AI26:BB26"/>
    <mergeCell ref="AC48:AH48"/>
    <mergeCell ref="AC47:AH47"/>
    <mergeCell ref="AC46:AH46"/>
    <mergeCell ref="AC44:AH44"/>
    <mergeCell ref="AC43:AH43"/>
    <mergeCell ref="BC47:BV47"/>
    <mergeCell ref="BC46:BV46"/>
    <mergeCell ref="BC44:BV44"/>
    <mergeCell ref="BC42:BQ42"/>
    <mergeCell ref="BC35:BV35"/>
    <mergeCell ref="BW38:CN38"/>
    <mergeCell ref="BC43:BV43"/>
    <mergeCell ref="BC41:BV41"/>
    <mergeCell ref="BC37:BQ37"/>
    <mergeCell ref="A54:AB54"/>
    <mergeCell ref="BC53:BQ53"/>
    <mergeCell ref="BC54:BQ54"/>
    <mergeCell ref="BW54:CK54"/>
    <mergeCell ref="A53:AB53"/>
    <mergeCell ref="AC53:AH53"/>
    <mergeCell ref="A52:AB52"/>
    <mergeCell ref="AC41:AH41"/>
    <mergeCell ref="AC39:AH39"/>
    <mergeCell ref="AC40:AH40"/>
    <mergeCell ref="AC42:AH42"/>
    <mergeCell ref="AC45:AH45"/>
    <mergeCell ref="A47:AB47"/>
    <mergeCell ref="A43:AB43"/>
    <mergeCell ref="A44:AB44"/>
    <mergeCell ref="A51:AB51"/>
    <mergeCell ref="AI30:BB30"/>
    <mergeCell ref="BC32:BV32"/>
    <mergeCell ref="BC33:BV33"/>
    <mergeCell ref="AC36:AH36"/>
    <mergeCell ref="AI34:BB34"/>
    <mergeCell ref="AC34:AH34"/>
    <mergeCell ref="BC34:BV34"/>
    <mergeCell ref="AC30:AH30"/>
    <mergeCell ref="AI19:BB19"/>
    <mergeCell ref="AI20:BB20"/>
    <mergeCell ref="A27:AB27"/>
    <mergeCell ref="A30:AB30"/>
    <mergeCell ref="AC27:AH27"/>
    <mergeCell ref="A19:AB19"/>
    <mergeCell ref="A20:AB20"/>
    <mergeCell ref="AC19:AH19"/>
    <mergeCell ref="AC20:AH20"/>
    <mergeCell ref="AI29:BB29"/>
    <mergeCell ref="A36:AB36"/>
    <mergeCell ref="A64:AB64"/>
    <mergeCell ref="AC64:AH64"/>
    <mergeCell ref="AI64:BB64"/>
    <mergeCell ref="AI61:BB61"/>
    <mergeCell ref="AI62:BB62"/>
    <mergeCell ref="A55:AB55"/>
    <mergeCell ref="AC55:AH55"/>
    <mergeCell ref="AI55:BB55"/>
    <mergeCell ref="AC37:AH37"/>
    <mergeCell ref="BC64:BQ64"/>
    <mergeCell ref="BW64:CK64"/>
    <mergeCell ref="CO64:DC64"/>
    <mergeCell ref="CO65:DC65"/>
    <mergeCell ref="BC62:BQ62"/>
    <mergeCell ref="A61:AB61"/>
    <mergeCell ref="A62:AB62"/>
    <mergeCell ref="AC61:AH61"/>
    <mergeCell ref="AC62:AH62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H92"/>
  <sheetViews>
    <sheetView view="pageBreakPreview" zoomScaleSheetLayoutView="100" zoomScalePageLayoutView="0" workbookViewId="0" topLeftCell="A86">
      <selection activeCell="BW71" sqref="BW71"/>
    </sheetView>
  </sheetViews>
  <sheetFormatPr defaultColWidth="0.875" defaultRowHeight="12.75"/>
  <cols>
    <col min="1" max="9" width="0.875" style="14" customWidth="1"/>
    <col min="10" max="10" width="1.12109375" style="14" customWidth="1"/>
    <col min="11" max="21" width="0.875" style="14" customWidth="1"/>
    <col min="22" max="22" width="5.875" style="14" customWidth="1"/>
    <col min="23" max="24" width="0.875" style="14" customWidth="1"/>
    <col min="25" max="25" width="0.6171875" style="14" customWidth="1"/>
    <col min="26" max="26" width="0.875" style="14" hidden="1" customWidth="1"/>
    <col min="27" max="27" width="1.25" style="14" hidden="1" customWidth="1"/>
    <col min="28" max="28" width="0.2421875" style="14" hidden="1" customWidth="1"/>
    <col min="29" max="29" width="0.2421875" style="14" customWidth="1"/>
    <col min="30" max="34" width="0.875" style="14" customWidth="1"/>
    <col min="35" max="35" width="0.2421875" style="14" customWidth="1"/>
    <col min="36" max="50" width="0.875" style="14" customWidth="1"/>
    <col min="51" max="51" width="9.375" style="14" customWidth="1"/>
    <col min="52" max="52" width="1.12109375" style="14" customWidth="1"/>
    <col min="53" max="66" width="0.875" style="14" customWidth="1"/>
    <col min="67" max="67" width="0.12890625" style="14" customWidth="1"/>
    <col min="68" max="68" width="0.74609375" style="14" hidden="1" customWidth="1"/>
    <col min="69" max="74" width="0.875" style="14" hidden="1" customWidth="1"/>
    <col min="75" max="75" width="0.12890625" style="14" customWidth="1"/>
    <col min="76" max="89" width="0.875" style="14" customWidth="1"/>
    <col min="90" max="90" width="0.74609375" style="14" customWidth="1"/>
    <col min="91" max="92" width="0.875" style="14" hidden="1" customWidth="1"/>
    <col min="93" max="93" width="0.12890625" style="14" customWidth="1"/>
    <col min="94" max="107" width="0.875" style="14" customWidth="1"/>
    <col min="108" max="108" width="2.00390625" style="14" customWidth="1"/>
    <col min="109" max="109" width="0.37109375" style="14" customWidth="1"/>
    <col min="110" max="111" width="0.875" style="14" hidden="1" customWidth="1"/>
    <col min="112" max="16384" width="0.875" style="14" customWidth="1"/>
  </cols>
  <sheetData>
    <row r="1" spans="50:110" ht="12"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DF1" s="17" t="s">
        <v>141</v>
      </c>
    </row>
    <row r="2" spans="1:112" s="18" customFormat="1" ht="21" customHeight="1">
      <c r="A2" s="172" t="s">
        <v>142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</row>
    <row r="3" spans="1:112" ht="33" customHeight="1">
      <c r="A3" s="148" t="s">
        <v>111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 t="s">
        <v>112</v>
      </c>
      <c r="AD3" s="146"/>
      <c r="AE3" s="146"/>
      <c r="AF3" s="146"/>
      <c r="AG3" s="146"/>
      <c r="AH3" s="146"/>
      <c r="AI3" s="146" t="s">
        <v>181</v>
      </c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 t="s">
        <v>151</v>
      </c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 t="s">
        <v>113</v>
      </c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86" t="s">
        <v>114</v>
      </c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148"/>
    </row>
    <row r="4" spans="1:112" s="19" customFormat="1" ht="12" customHeight="1" thickBot="1">
      <c r="A4" s="154">
        <v>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81">
        <v>2</v>
      </c>
      <c r="AD4" s="81"/>
      <c r="AE4" s="81"/>
      <c r="AF4" s="81"/>
      <c r="AG4" s="81"/>
      <c r="AH4" s="81"/>
      <c r="AI4" s="81">
        <v>3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>
        <v>4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>
        <v>5</v>
      </c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264">
        <v>6</v>
      </c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154"/>
    </row>
    <row r="5" spans="1:112" s="21" customFormat="1" ht="24" customHeight="1">
      <c r="A5" s="250" t="s">
        <v>196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6"/>
      <c r="AC5" s="152" t="s">
        <v>126</v>
      </c>
      <c r="AD5" s="153"/>
      <c r="AE5" s="153"/>
      <c r="AF5" s="153"/>
      <c r="AG5" s="153"/>
      <c r="AH5" s="153"/>
      <c r="AI5" s="153" t="s">
        <v>231</v>
      </c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62">
        <f>AZ7+AZ40+AZ45+AZ53+AZ68+AZ74+AZ80+AZ86+AZ71</f>
        <v>10857200</v>
      </c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>
        <f>BW7+BW40+BW45+BW53+BX68+BW74+BW80+BW86+BX71</f>
        <v>1393338.54</v>
      </c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262">
        <f>AZ5-BW5</f>
        <v>9463861.46</v>
      </c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</row>
    <row r="6" spans="1:112" ht="12" customHeight="1">
      <c r="A6" s="156" t="s">
        <v>115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7"/>
      <c r="AC6" s="137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214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</row>
    <row r="7" spans="1:112" s="21" customFormat="1" ht="25.5" customHeight="1">
      <c r="A7" s="139" t="s">
        <v>199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40"/>
      <c r="AC7" s="117"/>
      <c r="AD7" s="115"/>
      <c r="AE7" s="115"/>
      <c r="AF7" s="115"/>
      <c r="AG7" s="115"/>
      <c r="AH7" s="115"/>
      <c r="AI7" s="115" t="s">
        <v>230</v>
      </c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44">
        <f>AZ8+AZ23</f>
        <v>5025300</v>
      </c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>
        <f>BW8+BW23</f>
        <v>736387.02</v>
      </c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260">
        <f>AZ7-BW7</f>
        <v>4288912.98</v>
      </c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</row>
    <row r="8" spans="1:112" s="21" customFormat="1" ht="94.5" customHeight="1">
      <c r="A8" s="139" t="s">
        <v>200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40"/>
      <c r="AC8" s="117"/>
      <c r="AD8" s="115"/>
      <c r="AE8" s="115"/>
      <c r="AF8" s="115"/>
      <c r="AG8" s="115"/>
      <c r="AH8" s="115"/>
      <c r="AI8" s="115" t="s">
        <v>87</v>
      </c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44">
        <f>AZ9+AZ20</f>
        <v>4711100</v>
      </c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>
        <f>BW9+BW20</f>
        <v>572122.42</v>
      </c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16">
        <f>AZ8-BW8</f>
        <v>4138977.58</v>
      </c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</row>
    <row r="9" spans="1:112" s="21" customFormat="1" ht="69.75" customHeight="1">
      <c r="A9" s="127" t="s">
        <v>198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8"/>
      <c r="AC9" s="137"/>
      <c r="AD9" s="136"/>
      <c r="AE9" s="136"/>
      <c r="AF9" s="136"/>
      <c r="AG9" s="136"/>
      <c r="AH9" s="136"/>
      <c r="AI9" s="136" t="s">
        <v>88</v>
      </c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8">
        <f>AZ10</f>
        <v>4710900</v>
      </c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>
        <f>BW10</f>
        <v>572122.42</v>
      </c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18">
        <f>CO10</f>
        <v>4138777.58</v>
      </c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</row>
    <row r="10" spans="1:112" s="21" customFormat="1" ht="12" customHeight="1">
      <c r="A10" s="127" t="s">
        <v>201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8"/>
      <c r="AC10" s="137"/>
      <c r="AD10" s="136"/>
      <c r="AE10" s="136"/>
      <c r="AF10" s="136"/>
      <c r="AG10" s="136"/>
      <c r="AH10" s="136"/>
      <c r="AI10" s="136" t="s">
        <v>89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8">
        <f>AZ11+AZ15+AZ17</f>
        <v>4710900</v>
      </c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>
        <f>BW11+BW15+BW17</f>
        <v>572122.42</v>
      </c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214">
        <f aca="true" t="shared" si="0" ref="CO10:CO17">AZ10-BW10</f>
        <v>4138777.58</v>
      </c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</row>
    <row r="11" spans="1:112" s="21" customFormat="1" ht="104.25" customHeight="1">
      <c r="A11" s="127" t="s">
        <v>247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8"/>
      <c r="AC11" s="137"/>
      <c r="AD11" s="136"/>
      <c r="AE11" s="136"/>
      <c r="AF11" s="136"/>
      <c r="AG11" s="136"/>
      <c r="AH11" s="136"/>
      <c r="AI11" s="136" t="s">
        <v>90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8">
        <f>AZ12+AZ13+AZ14</f>
        <v>4209800</v>
      </c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>
        <f>BW12+BX13+BW14</f>
        <v>447359.88</v>
      </c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230">
        <f t="shared" si="0"/>
        <v>3762440.12</v>
      </c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</row>
    <row r="12" spans="1:112" ht="33.75" customHeight="1">
      <c r="A12" s="127" t="s">
        <v>23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8"/>
      <c r="AC12" s="137"/>
      <c r="AD12" s="136"/>
      <c r="AE12" s="136"/>
      <c r="AF12" s="136"/>
      <c r="AG12" s="136"/>
      <c r="AH12" s="136"/>
      <c r="AI12" s="136" t="s">
        <v>24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18">
        <v>3089600</v>
      </c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27"/>
      <c r="BU12" s="27"/>
      <c r="BV12" s="27"/>
      <c r="BW12" s="138">
        <v>331177.17</v>
      </c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18">
        <f t="shared" si="0"/>
        <v>2758422.83</v>
      </c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</row>
    <row r="13" spans="1:112" ht="44.25" customHeight="1">
      <c r="A13" s="121" t="s">
        <v>12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64"/>
      <c r="AA13" s="64"/>
      <c r="AB13" s="25"/>
      <c r="AC13" s="41"/>
      <c r="AD13" s="132"/>
      <c r="AE13" s="133"/>
      <c r="AF13" s="133"/>
      <c r="AG13" s="133"/>
      <c r="AH13" s="134"/>
      <c r="AI13" s="42"/>
      <c r="AJ13" s="132" t="s">
        <v>13</v>
      </c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4"/>
      <c r="AZ13" s="118">
        <v>266600</v>
      </c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2"/>
      <c r="BP13" s="12"/>
      <c r="BQ13" s="12"/>
      <c r="BR13" s="12"/>
      <c r="BS13" s="12"/>
      <c r="BT13" s="27"/>
      <c r="BU13" s="27"/>
      <c r="BV13" s="27"/>
      <c r="BW13" s="40"/>
      <c r="BX13" s="118">
        <v>49289.26</v>
      </c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20"/>
      <c r="CM13" s="40"/>
      <c r="CN13" s="40"/>
      <c r="CO13" s="24"/>
      <c r="CP13" s="119">
        <f>AZ13-BX13</f>
        <v>217310.74</v>
      </c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</row>
    <row r="14" spans="1:112" ht="69" customHeight="1">
      <c r="A14" s="127" t="s">
        <v>255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8"/>
      <c r="AC14" s="137"/>
      <c r="AD14" s="136"/>
      <c r="AE14" s="136"/>
      <c r="AF14" s="136"/>
      <c r="AG14" s="136"/>
      <c r="AH14" s="136"/>
      <c r="AI14" s="136" t="s">
        <v>25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18">
        <v>853600</v>
      </c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20"/>
      <c r="BW14" s="138">
        <v>66893.45</v>
      </c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18">
        <f t="shared" si="0"/>
        <v>786706.55</v>
      </c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</row>
    <row r="15" spans="1:112" s="21" customFormat="1" ht="116.25" customHeight="1">
      <c r="A15" s="121" t="s">
        <v>248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97"/>
      <c r="AC15" s="135"/>
      <c r="AD15" s="133"/>
      <c r="AE15" s="133"/>
      <c r="AF15" s="133"/>
      <c r="AG15" s="133"/>
      <c r="AH15" s="134"/>
      <c r="AI15" s="136" t="s">
        <v>91</v>
      </c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18">
        <f>AZ16</f>
        <v>495900</v>
      </c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20"/>
      <c r="BW15" s="118">
        <f>BW16</f>
        <v>124512.87</v>
      </c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20"/>
      <c r="CO15" s="118">
        <f t="shared" si="0"/>
        <v>371387.13</v>
      </c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</row>
    <row r="16" spans="1:112" s="21" customFormat="1" ht="34.5" customHeight="1">
      <c r="A16" s="232" t="s">
        <v>268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59"/>
      <c r="AC16" s="137"/>
      <c r="AD16" s="136"/>
      <c r="AE16" s="136"/>
      <c r="AF16" s="136"/>
      <c r="AG16" s="136"/>
      <c r="AH16" s="136"/>
      <c r="AI16" s="136" t="s">
        <v>92</v>
      </c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18">
        <v>495900</v>
      </c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20"/>
      <c r="BW16" s="138">
        <v>124512.87</v>
      </c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18">
        <f t="shared" si="0"/>
        <v>371387.13</v>
      </c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</row>
    <row r="17" spans="1:112" s="21" customFormat="1" ht="69.75" customHeight="1">
      <c r="A17" s="129" t="s">
        <v>249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1"/>
      <c r="AC17" s="136"/>
      <c r="AD17" s="136"/>
      <c r="AE17" s="136"/>
      <c r="AF17" s="136"/>
      <c r="AG17" s="136"/>
      <c r="AH17" s="136"/>
      <c r="AI17" s="136" t="s">
        <v>93</v>
      </c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18">
        <f>AZ19+AZ18</f>
        <v>5200</v>
      </c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20"/>
      <c r="BW17" s="138">
        <f>BX18+BW19</f>
        <v>249.67000000000002</v>
      </c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230">
        <f t="shared" si="0"/>
        <v>4950.33</v>
      </c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</row>
    <row r="18" spans="1:112" s="21" customFormat="1" ht="18" customHeight="1">
      <c r="A18" s="129" t="s">
        <v>264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38"/>
      <c r="AC18" s="41"/>
      <c r="AD18" s="132"/>
      <c r="AE18" s="133"/>
      <c r="AF18" s="133"/>
      <c r="AG18" s="133"/>
      <c r="AH18" s="134"/>
      <c r="AI18" s="42"/>
      <c r="AJ18" s="132" t="s">
        <v>94</v>
      </c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4"/>
      <c r="AZ18" s="118">
        <v>4500</v>
      </c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2"/>
      <c r="BP18" s="12"/>
      <c r="BQ18" s="12"/>
      <c r="BR18" s="12"/>
      <c r="BS18" s="12"/>
      <c r="BT18" s="12"/>
      <c r="BU18" s="12"/>
      <c r="BV18" s="13"/>
      <c r="BW18" s="40"/>
      <c r="BX18" s="118">
        <v>223</v>
      </c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20"/>
      <c r="CM18" s="40"/>
      <c r="CN18" s="40"/>
      <c r="CO18" s="40"/>
      <c r="CP18" s="118">
        <f>AZ18-BX18</f>
        <v>4277</v>
      </c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20"/>
    </row>
    <row r="19" spans="1:112" s="21" customFormat="1" ht="13.5" customHeight="1">
      <c r="A19" s="225" t="s">
        <v>265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128"/>
      <c r="AC19" s="137"/>
      <c r="AD19" s="136"/>
      <c r="AE19" s="136"/>
      <c r="AF19" s="136"/>
      <c r="AG19" s="136"/>
      <c r="AH19" s="136"/>
      <c r="AI19" s="136" t="s">
        <v>266</v>
      </c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18">
        <v>700</v>
      </c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20"/>
      <c r="BW19" s="138">
        <v>26.67</v>
      </c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18">
        <f>AZ19-BW19</f>
        <v>673.33</v>
      </c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20"/>
    </row>
    <row r="20" spans="1:112" ht="136.5" customHeight="1">
      <c r="A20" s="127" t="s">
        <v>202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8"/>
      <c r="AC20" s="137"/>
      <c r="AD20" s="136"/>
      <c r="AE20" s="136"/>
      <c r="AF20" s="136"/>
      <c r="AG20" s="136"/>
      <c r="AH20" s="136"/>
      <c r="AI20" s="136" t="s">
        <v>225</v>
      </c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18">
        <f>AZ21</f>
        <v>200</v>
      </c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20"/>
      <c r="BW20" s="138">
        <f>BW21</f>
        <v>0</v>
      </c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214">
        <f>AZ20-BW20</f>
        <v>200</v>
      </c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</row>
    <row r="21" spans="1:112" s="21" customFormat="1" ht="157.5" customHeight="1">
      <c r="A21" s="127" t="s">
        <v>246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8"/>
      <c r="AC21" s="117"/>
      <c r="AD21" s="115"/>
      <c r="AE21" s="115"/>
      <c r="AF21" s="115"/>
      <c r="AG21" s="115"/>
      <c r="AH21" s="115"/>
      <c r="AI21" s="136" t="s">
        <v>14</v>
      </c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18">
        <f>AZ22</f>
        <v>200</v>
      </c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20"/>
      <c r="BW21" s="138">
        <f>BW22</f>
        <v>0</v>
      </c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18">
        <f>AZ21-BW21</f>
        <v>200</v>
      </c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20"/>
    </row>
    <row r="22" spans="1:112" s="21" customFormat="1" ht="34.5" customHeight="1">
      <c r="A22" s="127" t="s">
        <v>268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8"/>
      <c r="AC22" s="137"/>
      <c r="AD22" s="136"/>
      <c r="AE22" s="136"/>
      <c r="AF22" s="136"/>
      <c r="AG22" s="136"/>
      <c r="AH22" s="136"/>
      <c r="AI22" s="136" t="s">
        <v>95</v>
      </c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18">
        <v>200</v>
      </c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20"/>
      <c r="BW22" s="138">
        <v>0</v>
      </c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18">
        <f>AZ22-BW22</f>
        <v>200</v>
      </c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20"/>
    </row>
    <row r="23" spans="1:112" s="21" customFormat="1" ht="24.75" customHeight="1">
      <c r="A23" s="139" t="s">
        <v>203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40"/>
      <c r="AC23" s="117"/>
      <c r="AD23" s="115"/>
      <c r="AE23" s="115"/>
      <c r="AF23" s="115"/>
      <c r="AG23" s="115"/>
      <c r="AH23" s="115"/>
      <c r="AI23" s="115" t="s">
        <v>197</v>
      </c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6">
        <f>AZ24+AZ26+AZ28+AZ30+AZ32+AZ36+AZ38</f>
        <v>314200</v>
      </c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3"/>
      <c r="BW23" s="144">
        <f>BX24+BX26+BW28+BX30+BX32+BX36+BX38</f>
        <v>164264.6</v>
      </c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260">
        <f>AZ23-BW23</f>
        <v>149935.4</v>
      </c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</row>
    <row r="24" spans="1:112" s="21" customFormat="1" ht="193.5" customHeight="1">
      <c r="A24" s="121" t="s">
        <v>252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25"/>
      <c r="AC24" s="41"/>
      <c r="AD24" s="132"/>
      <c r="AE24" s="133"/>
      <c r="AF24" s="133"/>
      <c r="AG24" s="133"/>
      <c r="AH24" s="133"/>
      <c r="AI24" s="134"/>
      <c r="AJ24" s="132" t="s">
        <v>27</v>
      </c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4"/>
      <c r="AZ24" s="118">
        <f>AZ25</f>
        <v>200</v>
      </c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2"/>
      <c r="BP24" s="12"/>
      <c r="BQ24" s="12"/>
      <c r="BR24" s="12"/>
      <c r="BS24" s="12"/>
      <c r="BT24" s="12"/>
      <c r="BU24" s="12"/>
      <c r="BV24" s="13"/>
      <c r="BW24" s="40"/>
      <c r="BX24" s="118">
        <f>BX25</f>
        <v>0</v>
      </c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20"/>
      <c r="CM24" s="40"/>
      <c r="CN24" s="40"/>
      <c r="CO24" s="118">
        <f>AZ24-BX24</f>
        <v>200</v>
      </c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</row>
    <row r="25" spans="1:112" s="21" customFormat="1" ht="33" customHeight="1">
      <c r="A25" s="121" t="s">
        <v>268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25"/>
      <c r="AC25" s="41"/>
      <c r="AD25" s="132"/>
      <c r="AE25" s="133"/>
      <c r="AF25" s="133"/>
      <c r="AG25" s="133"/>
      <c r="AH25" s="133"/>
      <c r="AI25" s="58"/>
      <c r="AJ25" s="132" t="s">
        <v>28</v>
      </c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4"/>
      <c r="AZ25" s="118">
        <v>200</v>
      </c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2"/>
      <c r="BP25" s="12"/>
      <c r="BQ25" s="12"/>
      <c r="BR25" s="12"/>
      <c r="BS25" s="12"/>
      <c r="BT25" s="12"/>
      <c r="BU25" s="12"/>
      <c r="BV25" s="13"/>
      <c r="BW25" s="40"/>
      <c r="BX25" s="118">
        <v>0</v>
      </c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20"/>
      <c r="CP25" s="119">
        <f>AZ25-BX25</f>
        <v>200</v>
      </c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</row>
    <row r="26" spans="1:112" s="21" customFormat="1" ht="218.25" customHeight="1">
      <c r="A26" s="121" t="s">
        <v>253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25"/>
      <c r="AC26" s="41"/>
      <c r="AD26" s="132"/>
      <c r="AE26" s="133"/>
      <c r="AF26" s="133"/>
      <c r="AG26" s="133"/>
      <c r="AH26" s="133"/>
      <c r="AI26" s="58"/>
      <c r="AJ26" s="132" t="s">
        <v>29</v>
      </c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4"/>
      <c r="AZ26" s="118">
        <f>AZ27</f>
        <v>200</v>
      </c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2"/>
      <c r="BP26" s="12"/>
      <c r="BQ26" s="12"/>
      <c r="BR26" s="12"/>
      <c r="BS26" s="12"/>
      <c r="BT26" s="12"/>
      <c r="BU26" s="12"/>
      <c r="BV26" s="13"/>
      <c r="BW26" s="40"/>
      <c r="BX26" s="118">
        <f>BX27</f>
        <v>0</v>
      </c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20"/>
      <c r="CM26" s="40"/>
      <c r="CN26" s="40"/>
      <c r="CO26" s="55"/>
      <c r="CP26" s="119">
        <f>AZ26-BX26</f>
        <v>200</v>
      </c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</row>
    <row r="27" spans="1:112" s="21" customFormat="1" ht="33.75" customHeight="1">
      <c r="A27" s="249" t="s">
        <v>268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5"/>
      <c r="AC27" s="41"/>
      <c r="AD27" s="132"/>
      <c r="AE27" s="133"/>
      <c r="AF27" s="133"/>
      <c r="AG27" s="133"/>
      <c r="AH27" s="133"/>
      <c r="AI27" s="58"/>
      <c r="AJ27" s="132" t="s">
        <v>30</v>
      </c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4"/>
      <c r="AZ27" s="118">
        <v>200</v>
      </c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2"/>
      <c r="BP27" s="12"/>
      <c r="BQ27" s="12"/>
      <c r="BR27" s="12"/>
      <c r="BS27" s="12"/>
      <c r="BT27" s="12"/>
      <c r="BU27" s="12"/>
      <c r="BV27" s="13"/>
      <c r="BW27" s="40"/>
      <c r="BX27" s="118">
        <v>0</v>
      </c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20"/>
      <c r="CM27" s="40"/>
      <c r="CN27" s="40"/>
      <c r="CO27" s="55"/>
      <c r="CP27" s="119">
        <f>AZ27-BX27</f>
        <v>200</v>
      </c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</row>
    <row r="28" spans="1:112" s="21" customFormat="1" ht="206.25" customHeight="1">
      <c r="A28" s="121" t="s">
        <v>105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97"/>
      <c r="AC28" s="137"/>
      <c r="AD28" s="136"/>
      <c r="AE28" s="136"/>
      <c r="AF28" s="136"/>
      <c r="AG28" s="136"/>
      <c r="AH28" s="136"/>
      <c r="AI28" s="136" t="s">
        <v>263</v>
      </c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18">
        <f>AZ29</f>
        <v>600</v>
      </c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20"/>
      <c r="BW28" s="138">
        <f>BW29</f>
        <v>0</v>
      </c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18">
        <f>AZ28-BW28</f>
        <v>600</v>
      </c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20"/>
    </row>
    <row r="29" spans="1:112" s="21" customFormat="1" ht="33.75" customHeight="1">
      <c r="A29" s="232" t="s">
        <v>268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128"/>
      <c r="AC29" s="137"/>
      <c r="AD29" s="136"/>
      <c r="AE29" s="136"/>
      <c r="AF29" s="136"/>
      <c r="AG29" s="136"/>
      <c r="AH29" s="136"/>
      <c r="AI29" s="136" t="s">
        <v>262</v>
      </c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18">
        <v>600</v>
      </c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20"/>
      <c r="BW29" s="138">
        <v>0</v>
      </c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230">
        <f>AZ29-BW29</f>
        <v>600</v>
      </c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</row>
    <row r="30" spans="1:112" s="21" customFormat="1" ht="92.25" customHeight="1">
      <c r="A30" s="121" t="s">
        <v>26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47"/>
      <c r="AA30" s="47"/>
      <c r="AB30" s="25"/>
      <c r="AC30" s="135"/>
      <c r="AD30" s="133"/>
      <c r="AE30" s="133"/>
      <c r="AF30" s="133"/>
      <c r="AG30" s="133"/>
      <c r="AH30" s="134"/>
      <c r="AI30" s="132" t="s">
        <v>271</v>
      </c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4"/>
      <c r="AZ30" s="118">
        <f>AZ31</f>
        <v>158600</v>
      </c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2"/>
      <c r="BP30" s="12"/>
      <c r="BQ30" s="12"/>
      <c r="BR30" s="12"/>
      <c r="BS30" s="12"/>
      <c r="BT30" s="12"/>
      <c r="BU30" s="12"/>
      <c r="BV30" s="13"/>
      <c r="BW30" s="40"/>
      <c r="BX30" s="118">
        <f>BX31</f>
        <v>158600</v>
      </c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20"/>
      <c r="CM30" s="40"/>
      <c r="CN30" s="40"/>
      <c r="CO30" s="55"/>
      <c r="CP30" s="118">
        <f aca="true" t="shared" si="1" ref="CP30:CP39">AZ30-BX30</f>
        <v>0</v>
      </c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20"/>
    </row>
    <row r="31" spans="1:112" s="21" customFormat="1" ht="51" customHeight="1">
      <c r="A31" s="121" t="s">
        <v>256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47"/>
      <c r="AA31" s="47"/>
      <c r="AB31" s="25"/>
      <c r="AC31" s="41"/>
      <c r="AD31" s="132"/>
      <c r="AE31" s="133"/>
      <c r="AF31" s="133"/>
      <c r="AG31" s="133"/>
      <c r="AH31" s="134"/>
      <c r="AI31" s="42"/>
      <c r="AJ31" s="132" t="s">
        <v>271</v>
      </c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4"/>
      <c r="AZ31" s="118">
        <v>158600</v>
      </c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2"/>
      <c r="BP31" s="12"/>
      <c r="BQ31" s="12"/>
      <c r="BR31" s="12"/>
      <c r="BS31" s="12"/>
      <c r="BT31" s="12"/>
      <c r="BU31" s="12"/>
      <c r="BV31" s="13"/>
      <c r="BW31" s="40"/>
      <c r="BX31" s="118">
        <v>158600</v>
      </c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20"/>
      <c r="CM31" s="40"/>
      <c r="CN31" s="40"/>
      <c r="CO31" s="55"/>
      <c r="CP31" s="207">
        <f t="shared" si="1"/>
        <v>0</v>
      </c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</row>
    <row r="32" spans="1:112" s="21" customFormat="1" ht="70.5" customHeight="1">
      <c r="A32" s="121" t="s">
        <v>249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47"/>
      <c r="AA32" s="47"/>
      <c r="AB32" s="25"/>
      <c r="AC32" s="41"/>
      <c r="AD32" s="132"/>
      <c r="AE32" s="133"/>
      <c r="AF32" s="133"/>
      <c r="AG32" s="133"/>
      <c r="AH32" s="134"/>
      <c r="AI32" s="42"/>
      <c r="AJ32" s="132" t="s">
        <v>96</v>
      </c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4"/>
      <c r="AZ32" s="118">
        <f>AZ33+AZ34+AZ35</f>
        <v>75600</v>
      </c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2"/>
      <c r="BP32" s="12"/>
      <c r="BQ32" s="12"/>
      <c r="BR32" s="12"/>
      <c r="BS32" s="12"/>
      <c r="BT32" s="12"/>
      <c r="BU32" s="12"/>
      <c r="BV32" s="13"/>
      <c r="BW32" s="40"/>
      <c r="BX32" s="118">
        <f>BX33+BX34+BX35</f>
        <v>2603</v>
      </c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20"/>
      <c r="CM32" s="40"/>
      <c r="CN32" s="40"/>
      <c r="CO32" s="55"/>
      <c r="CP32" s="105">
        <f t="shared" si="1"/>
        <v>72997</v>
      </c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</row>
    <row r="33" spans="1:112" s="21" customFormat="1" ht="28.5" customHeight="1">
      <c r="A33" s="121" t="s">
        <v>229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47"/>
      <c r="AA33" s="47"/>
      <c r="AB33" s="25"/>
      <c r="AC33" s="41"/>
      <c r="AD33" s="132"/>
      <c r="AE33" s="133"/>
      <c r="AF33" s="133"/>
      <c r="AG33" s="133"/>
      <c r="AH33" s="134"/>
      <c r="AI33" s="42"/>
      <c r="AJ33" s="132" t="s">
        <v>257</v>
      </c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4"/>
      <c r="AZ33" s="118">
        <v>50400</v>
      </c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2"/>
      <c r="BP33" s="12"/>
      <c r="BQ33" s="12"/>
      <c r="BR33" s="12"/>
      <c r="BS33" s="12"/>
      <c r="BT33" s="12"/>
      <c r="BU33" s="12"/>
      <c r="BV33" s="13"/>
      <c r="BW33" s="40"/>
      <c r="BX33" s="118">
        <v>790.67</v>
      </c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20"/>
      <c r="CM33" s="40"/>
      <c r="CN33" s="40"/>
      <c r="CO33" s="55"/>
      <c r="CP33" s="118">
        <f t="shared" si="1"/>
        <v>49609.33</v>
      </c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20"/>
    </row>
    <row r="34" spans="1:112" s="21" customFormat="1" ht="18" customHeight="1">
      <c r="A34" s="121" t="s">
        <v>258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47"/>
      <c r="AA34" s="47"/>
      <c r="AB34" s="25"/>
      <c r="AC34" s="135"/>
      <c r="AD34" s="133"/>
      <c r="AE34" s="133"/>
      <c r="AF34" s="133"/>
      <c r="AG34" s="133"/>
      <c r="AH34" s="134"/>
      <c r="AI34" s="42"/>
      <c r="AJ34" s="132" t="s">
        <v>259</v>
      </c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4"/>
      <c r="AZ34" s="118">
        <v>5200</v>
      </c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2"/>
      <c r="BQ34" s="12"/>
      <c r="BR34" s="12"/>
      <c r="BS34" s="12"/>
      <c r="BT34" s="12"/>
      <c r="BU34" s="12"/>
      <c r="BV34" s="13"/>
      <c r="BW34" s="40"/>
      <c r="BX34" s="118">
        <v>1812.33</v>
      </c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20"/>
      <c r="CM34" s="40"/>
      <c r="CN34" s="40"/>
      <c r="CO34" s="55"/>
      <c r="CP34" s="118">
        <f t="shared" si="1"/>
        <v>3387.67</v>
      </c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20"/>
    </row>
    <row r="35" spans="1:112" s="21" customFormat="1" ht="18" customHeight="1">
      <c r="A35" s="121" t="s">
        <v>265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47"/>
      <c r="AA35" s="47"/>
      <c r="AB35" s="25"/>
      <c r="AC35" s="20"/>
      <c r="AD35" s="133"/>
      <c r="AE35" s="133"/>
      <c r="AF35" s="133"/>
      <c r="AG35" s="133"/>
      <c r="AH35" s="133"/>
      <c r="AI35" s="58"/>
      <c r="AJ35" s="132" t="s">
        <v>267</v>
      </c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4"/>
      <c r="AZ35" s="118">
        <v>20000</v>
      </c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2"/>
      <c r="BP35" s="12"/>
      <c r="BQ35" s="12"/>
      <c r="BR35" s="12"/>
      <c r="BS35" s="12"/>
      <c r="BT35" s="12"/>
      <c r="BU35" s="12"/>
      <c r="BV35" s="13"/>
      <c r="BW35" s="40"/>
      <c r="BX35" s="118">
        <v>0</v>
      </c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20"/>
      <c r="CM35" s="40"/>
      <c r="CN35" s="40"/>
      <c r="CO35" s="55"/>
      <c r="CP35" s="118">
        <f>AZ35-BX35</f>
        <v>20000</v>
      </c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</row>
    <row r="36" spans="1:112" s="21" customFormat="1" ht="147.75" customHeight="1">
      <c r="A36" s="121" t="s">
        <v>250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47"/>
      <c r="AA36" s="47"/>
      <c r="AB36" s="25"/>
      <c r="AC36" s="135"/>
      <c r="AD36" s="133"/>
      <c r="AE36" s="133"/>
      <c r="AF36" s="133"/>
      <c r="AG36" s="133"/>
      <c r="AH36" s="133"/>
      <c r="AI36" s="134"/>
      <c r="AJ36" s="132" t="s">
        <v>260</v>
      </c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4"/>
      <c r="AZ36" s="118">
        <f>AZ37</f>
        <v>30000</v>
      </c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2"/>
      <c r="BQ36" s="12"/>
      <c r="BR36" s="12"/>
      <c r="BS36" s="12"/>
      <c r="BT36" s="12"/>
      <c r="BU36" s="12"/>
      <c r="BV36" s="13"/>
      <c r="BW36" s="40"/>
      <c r="BX36" s="118">
        <f>BX37</f>
        <v>3061.6</v>
      </c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20"/>
      <c r="CM36" s="40"/>
      <c r="CN36" s="40"/>
      <c r="CO36" s="55"/>
      <c r="CP36" s="215">
        <f t="shared" si="1"/>
        <v>26938.4</v>
      </c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</row>
    <row r="37" spans="1:112" s="21" customFormat="1" ht="34.5" customHeight="1">
      <c r="A37" s="121" t="s">
        <v>268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47"/>
      <c r="AA37" s="47"/>
      <c r="AB37" s="25"/>
      <c r="AC37" s="20"/>
      <c r="AD37" s="133"/>
      <c r="AE37" s="133"/>
      <c r="AF37" s="133"/>
      <c r="AG37" s="133"/>
      <c r="AH37" s="133"/>
      <c r="AI37" s="134"/>
      <c r="AJ37" s="132" t="s">
        <v>261</v>
      </c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4"/>
      <c r="AZ37" s="118">
        <v>30000</v>
      </c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2"/>
      <c r="BP37" s="12"/>
      <c r="BQ37" s="12"/>
      <c r="BR37" s="12"/>
      <c r="BS37" s="12"/>
      <c r="BT37" s="12"/>
      <c r="BU37" s="12"/>
      <c r="BV37" s="13"/>
      <c r="BW37" s="40"/>
      <c r="BX37" s="118">
        <v>3061.6</v>
      </c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20"/>
      <c r="CM37" s="67"/>
      <c r="CN37" s="67"/>
      <c r="CO37" s="68"/>
      <c r="CP37" s="118">
        <f t="shared" si="1"/>
        <v>26938.4</v>
      </c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20"/>
    </row>
    <row r="38" spans="1:112" s="21" customFormat="1" ht="151.5" customHeight="1">
      <c r="A38" s="121" t="s">
        <v>251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47"/>
      <c r="AA38" s="47"/>
      <c r="AB38" s="25"/>
      <c r="AC38" s="20"/>
      <c r="AD38" s="133"/>
      <c r="AE38" s="133"/>
      <c r="AF38" s="133"/>
      <c r="AG38" s="133"/>
      <c r="AH38" s="134"/>
      <c r="AI38" s="42"/>
      <c r="AJ38" s="132" t="s">
        <v>98</v>
      </c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4"/>
      <c r="AZ38" s="118">
        <f>AZ39</f>
        <v>49000</v>
      </c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2"/>
      <c r="BP38" s="12"/>
      <c r="BQ38" s="12"/>
      <c r="BR38" s="12"/>
      <c r="BS38" s="12"/>
      <c r="BT38" s="12"/>
      <c r="BU38" s="12"/>
      <c r="BV38" s="13"/>
      <c r="BW38" s="40"/>
      <c r="BX38" s="118">
        <f>BX39</f>
        <v>0</v>
      </c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20"/>
      <c r="CM38" s="40"/>
      <c r="CN38" s="40"/>
      <c r="CO38" s="55"/>
      <c r="CP38" s="118">
        <f t="shared" si="1"/>
        <v>49000</v>
      </c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20"/>
    </row>
    <row r="39" spans="1:112" s="21" customFormat="1" ht="35.25" customHeight="1">
      <c r="A39" s="121" t="s">
        <v>269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47"/>
      <c r="AA39" s="47"/>
      <c r="AB39" s="25"/>
      <c r="AC39" s="20"/>
      <c r="AD39" s="133"/>
      <c r="AE39" s="133"/>
      <c r="AF39" s="133"/>
      <c r="AG39" s="133"/>
      <c r="AH39" s="134"/>
      <c r="AI39" s="42"/>
      <c r="AJ39" s="132" t="s">
        <v>97</v>
      </c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4"/>
      <c r="AZ39" s="118">
        <v>49000</v>
      </c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2"/>
      <c r="BP39" s="12"/>
      <c r="BQ39" s="12"/>
      <c r="BR39" s="12"/>
      <c r="BS39" s="12"/>
      <c r="BT39" s="12"/>
      <c r="BU39" s="12"/>
      <c r="BV39" s="13"/>
      <c r="BW39" s="40"/>
      <c r="BX39" s="118">
        <v>0</v>
      </c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20"/>
      <c r="CM39" s="40"/>
      <c r="CN39" s="40"/>
      <c r="CO39" s="55"/>
      <c r="CP39" s="118">
        <f t="shared" si="1"/>
        <v>49000</v>
      </c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20"/>
    </row>
    <row r="40" spans="1:112" s="21" customFormat="1" ht="12.75" customHeight="1">
      <c r="A40" s="139" t="s">
        <v>204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40"/>
      <c r="AC40" s="117"/>
      <c r="AD40" s="115"/>
      <c r="AE40" s="115"/>
      <c r="AF40" s="115"/>
      <c r="AG40" s="115"/>
      <c r="AH40" s="115"/>
      <c r="AI40" s="115" t="s">
        <v>31</v>
      </c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6">
        <f>AZ41</f>
        <v>173300</v>
      </c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3"/>
      <c r="BW40" s="144">
        <f>BW41</f>
        <v>14846.17</v>
      </c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16">
        <f>AZ40-BW40</f>
        <v>158453.83</v>
      </c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3"/>
    </row>
    <row r="41" spans="1:112" s="21" customFormat="1" ht="21.75" customHeight="1">
      <c r="A41" s="127" t="s">
        <v>205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8"/>
      <c r="AC41" s="137"/>
      <c r="AD41" s="136"/>
      <c r="AE41" s="136"/>
      <c r="AF41" s="136"/>
      <c r="AG41" s="136"/>
      <c r="AH41" s="136"/>
      <c r="AI41" s="136" t="s">
        <v>32</v>
      </c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18">
        <f>AZ42</f>
        <v>173300</v>
      </c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20"/>
      <c r="BW41" s="138">
        <f>BW42</f>
        <v>14846.17</v>
      </c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18">
        <f>CO42</f>
        <v>158453.83</v>
      </c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20"/>
    </row>
    <row r="42" spans="1:112" s="21" customFormat="1" ht="112.5" customHeight="1">
      <c r="A42" s="127" t="s">
        <v>254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8"/>
      <c r="AC42" s="137"/>
      <c r="AD42" s="136"/>
      <c r="AE42" s="136"/>
      <c r="AF42" s="136"/>
      <c r="AG42" s="136"/>
      <c r="AH42" s="136"/>
      <c r="AI42" s="136" t="s">
        <v>33</v>
      </c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18">
        <f>AZ43+AZ44</f>
        <v>173300</v>
      </c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20"/>
      <c r="BW42" s="138">
        <f>BW43+BW44</f>
        <v>14846.17</v>
      </c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214">
        <f>AZ42-BW42</f>
        <v>158453.83</v>
      </c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</row>
    <row r="43" spans="1:112" ht="35.25" customHeight="1">
      <c r="A43" s="127" t="s">
        <v>23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8"/>
      <c r="AC43" s="137"/>
      <c r="AD43" s="136"/>
      <c r="AE43" s="136"/>
      <c r="AF43" s="136"/>
      <c r="AG43" s="136"/>
      <c r="AH43" s="136"/>
      <c r="AI43" s="136" t="s">
        <v>34</v>
      </c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18">
        <v>133100</v>
      </c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20"/>
      <c r="BW43" s="138">
        <v>14846.17</v>
      </c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18">
        <f>AZ43-BW43</f>
        <v>118253.83</v>
      </c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20"/>
    </row>
    <row r="44" spans="1:112" s="21" customFormat="1" ht="68.25" customHeight="1">
      <c r="A44" s="127" t="s">
        <v>255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8"/>
      <c r="AC44" s="137"/>
      <c r="AD44" s="136"/>
      <c r="AE44" s="136"/>
      <c r="AF44" s="136"/>
      <c r="AG44" s="136"/>
      <c r="AH44" s="136"/>
      <c r="AI44" s="136" t="s">
        <v>22</v>
      </c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18">
        <v>40200</v>
      </c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20"/>
      <c r="BW44" s="138">
        <v>0</v>
      </c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18">
        <f>AZ44-BW44</f>
        <v>40200</v>
      </c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20"/>
    </row>
    <row r="45" spans="1:112" s="21" customFormat="1" ht="50.25" customHeight="1">
      <c r="A45" s="231" t="s">
        <v>206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140"/>
      <c r="AC45" s="117"/>
      <c r="AD45" s="115"/>
      <c r="AE45" s="115"/>
      <c r="AF45" s="115"/>
      <c r="AG45" s="115"/>
      <c r="AH45" s="115"/>
      <c r="AI45" s="115" t="s">
        <v>35</v>
      </c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6">
        <f>AZ46</f>
        <v>44000</v>
      </c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3"/>
      <c r="BW45" s="144">
        <f>BX46</f>
        <v>0</v>
      </c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16">
        <f>AZ45-BW45</f>
        <v>44000</v>
      </c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</row>
    <row r="46" spans="1:112" s="21" customFormat="1" ht="78" customHeight="1">
      <c r="A46" s="130" t="s">
        <v>240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28"/>
      <c r="AC46" s="14"/>
      <c r="AD46" s="132"/>
      <c r="AE46" s="133"/>
      <c r="AF46" s="133"/>
      <c r="AG46" s="133"/>
      <c r="AH46" s="134"/>
      <c r="AI46" s="42"/>
      <c r="AJ46" s="132" t="s">
        <v>36</v>
      </c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4"/>
      <c r="AZ46" s="118">
        <f>AZ47+AZ50</f>
        <v>44000</v>
      </c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2"/>
      <c r="BP46" s="12"/>
      <c r="BQ46" s="12"/>
      <c r="BR46" s="12"/>
      <c r="BS46" s="12"/>
      <c r="BT46" s="12"/>
      <c r="BU46" s="12"/>
      <c r="BV46" s="13"/>
      <c r="BW46" s="40"/>
      <c r="BX46" s="118">
        <f>BW47+BX50</f>
        <v>0</v>
      </c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20"/>
      <c r="CM46" s="40"/>
      <c r="CN46" s="40"/>
      <c r="CO46" s="40"/>
      <c r="CP46" s="118">
        <f>AZ46-BX46</f>
        <v>44000</v>
      </c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</row>
    <row r="47" spans="1:112" s="21" customFormat="1" ht="47.25" customHeight="1">
      <c r="A47" s="244" t="s">
        <v>241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136"/>
      <c r="AD47" s="136"/>
      <c r="AE47" s="136"/>
      <c r="AF47" s="136"/>
      <c r="AG47" s="136"/>
      <c r="AH47" s="136"/>
      <c r="AI47" s="136" t="s">
        <v>37</v>
      </c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18">
        <f>AZ48</f>
        <v>43000</v>
      </c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20"/>
      <c r="BW47" s="138">
        <f>BW48</f>
        <v>0</v>
      </c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18">
        <f>AZ47-BW47</f>
        <v>43000</v>
      </c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</row>
    <row r="48" spans="1:112" s="21" customFormat="1" ht="171" customHeight="1">
      <c r="A48" s="246" t="s">
        <v>16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7"/>
      <c r="AC48" s="137"/>
      <c r="AD48" s="136"/>
      <c r="AE48" s="136"/>
      <c r="AF48" s="136"/>
      <c r="AG48" s="136"/>
      <c r="AH48" s="136"/>
      <c r="AI48" s="136" t="s">
        <v>38</v>
      </c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18">
        <f>AZ49</f>
        <v>43000</v>
      </c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20"/>
      <c r="BW48" s="138">
        <f>BW49</f>
        <v>0</v>
      </c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18">
        <f>CO49</f>
        <v>43000</v>
      </c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</row>
    <row r="49" spans="1:112" ht="42.75" customHeight="1">
      <c r="A49" s="225" t="s">
        <v>268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48"/>
      <c r="AC49" s="137"/>
      <c r="AD49" s="136"/>
      <c r="AE49" s="136"/>
      <c r="AF49" s="136"/>
      <c r="AG49" s="136"/>
      <c r="AH49" s="136"/>
      <c r="AI49" s="136" t="s">
        <v>39</v>
      </c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18">
        <v>43000</v>
      </c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20"/>
      <c r="BW49" s="138">
        <v>0</v>
      </c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18">
        <f>AZ49-BW49</f>
        <v>43000</v>
      </c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</row>
    <row r="50" spans="1:112" s="21" customFormat="1" ht="48" customHeight="1">
      <c r="A50" s="245" t="s">
        <v>242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5"/>
      <c r="AC50" s="20"/>
      <c r="AD50" s="133"/>
      <c r="AE50" s="133"/>
      <c r="AF50" s="133"/>
      <c r="AG50" s="133"/>
      <c r="AH50" s="134"/>
      <c r="AI50" s="39"/>
      <c r="AJ50" s="133" t="s">
        <v>40</v>
      </c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4"/>
      <c r="AZ50" s="118">
        <f>AZ51</f>
        <v>1000</v>
      </c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2"/>
      <c r="BP50" s="12"/>
      <c r="BQ50" s="12"/>
      <c r="BR50" s="12"/>
      <c r="BS50" s="12"/>
      <c r="BT50" s="12"/>
      <c r="BU50" s="12"/>
      <c r="BV50" s="12"/>
      <c r="BW50" s="12"/>
      <c r="BX50" s="118">
        <f>BW51</f>
        <v>0</v>
      </c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20"/>
      <c r="CM50" s="12"/>
      <c r="CN50" s="13"/>
      <c r="CO50" s="215">
        <f>AZ50-BX50</f>
        <v>1000</v>
      </c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</row>
    <row r="51" spans="1:112" ht="169.5" customHeight="1">
      <c r="A51" s="127" t="s">
        <v>15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8"/>
      <c r="AC51" s="137"/>
      <c r="AD51" s="136"/>
      <c r="AE51" s="136"/>
      <c r="AF51" s="136"/>
      <c r="AG51" s="136"/>
      <c r="AH51" s="136"/>
      <c r="AI51" s="136" t="s">
        <v>41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18">
        <f>AZ52</f>
        <v>1000</v>
      </c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20"/>
      <c r="BW51" s="138">
        <f>BW52</f>
        <v>0</v>
      </c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18">
        <f>CO52</f>
        <v>1000</v>
      </c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20"/>
    </row>
    <row r="52" spans="1:112" ht="45.75" customHeight="1">
      <c r="A52" s="127" t="s">
        <v>268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8"/>
      <c r="AC52" s="137"/>
      <c r="AD52" s="136"/>
      <c r="AE52" s="136"/>
      <c r="AF52" s="136"/>
      <c r="AG52" s="136"/>
      <c r="AH52" s="136"/>
      <c r="AI52" s="136" t="s">
        <v>42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18">
        <v>1000</v>
      </c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20"/>
      <c r="BW52" s="138">
        <v>0</v>
      </c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18">
        <f>AZ52-BW52</f>
        <v>1000</v>
      </c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20"/>
    </row>
    <row r="53" spans="1:112" s="21" customFormat="1" ht="24" customHeight="1">
      <c r="A53" s="139" t="s">
        <v>207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40"/>
      <c r="AC53" s="117"/>
      <c r="AD53" s="115"/>
      <c r="AE53" s="115"/>
      <c r="AF53" s="115"/>
      <c r="AG53" s="115"/>
      <c r="AH53" s="115"/>
      <c r="AI53" s="115" t="s">
        <v>43</v>
      </c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6">
        <f>AZ54</f>
        <v>1376400</v>
      </c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3"/>
      <c r="BW53" s="144">
        <f>BW54</f>
        <v>162382.13</v>
      </c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16">
        <f>AZ53-BW53</f>
        <v>1214017.87</v>
      </c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3"/>
    </row>
    <row r="54" spans="1:112" ht="14.25" customHeight="1">
      <c r="A54" s="98" t="s">
        <v>208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9"/>
      <c r="AC54" s="222"/>
      <c r="AD54" s="115"/>
      <c r="AE54" s="115"/>
      <c r="AF54" s="115"/>
      <c r="AG54" s="115"/>
      <c r="AH54" s="115"/>
      <c r="AI54" s="115" t="s">
        <v>44</v>
      </c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6">
        <f>AZ55+AZ58+AZ65</f>
        <v>1376400</v>
      </c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3"/>
      <c r="BW54" s="144">
        <f>BX55+BW58</f>
        <v>162382.13</v>
      </c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212">
        <f>AZ54-BW54</f>
        <v>1214017.87</v>
      </c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3"/>
      <c r="DE54" s="213"/>
      <c r="DF54" s="213"/>
      <c r="DG54" s="213"/>
      <c r="DH54" s="213"/>
    </row>
    <row r="55" spans="1:112" ht="45" customHeight="1">
      <c r="A55" s="129" t="s">
        <v>243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1"/>
      <c r="AB55" s="44"/>
      <c r="AC55" s="43"/>
      <c r="AD55" s="132"/>
      <c r="AE55" s="133"/>
      <c r="AF55" s="133"/>
      <c r="AG55" s="133"/>
      <c r="AH55" s="134"/>
      <c r="AI55" s="39"/>
      <c r="AJ55" s="133" t="s">
        <v>45</v>
      </c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4"/>
      <c r="AZ55" s="118">
        <f>AZ56</f>
        <v>770000</v>
      </c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2"/>
      <c r="BP55" s="12"/>
      <c r="BQ55" s="12"/>
      <c r="BR55" s="12"/>
      <c r="BS55" s="12"/>
      <c r="BT55" s="12"/>
      <c r="BU55" s="12"/>
      <c r="BV55" s="13"/>
      <c r="BW55" s="24"/>
      <c r="BX55" s="119">
        <f>BX56</f>
        <v>157916.4</v>
      </c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2"/>
      <c r="CN55" s="13"/>
      <c r="CO55" s="24"/>
      <c r="CP55" s="207">
        <f>AZ55-BX55</f>
        <v>612083.6</v>
      </c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</row>
    <row r="56" spans="1:112" ht="172.5" customHeight="1">
      <c r="A56" s="129" t="s">
        <v>17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1"/>
      <c r="AB56" s="44"/>
      <c r="AC56" s="43"/>
      <c r="AD56" s="223"/>
      <c r="AE56" s="89"/>
      <c r="AF56" s="89"/>
      <c r="AG56" s="89"/>
      <c r="AH56" s="224"/>
      <c r="AI56" s="45"/>
      <c r="AJ56" s="133" t="s">
        <v>46</v>
      </c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4"/>
      <c r="AZ56" s="118">
        <f>AZ57</f>
        <v>770000</v>
      </c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2"/>
      <c r="BP56" s="12"/>
      <c r="BQ56" s="12"/>
      <c r="BR56" s="12"/>
      <c r="BS56" s="12"/>
      <c r="BT56" s="12"/>
      <c r="BU56" s="12"/>
      <c r="BV56" s="13"/>
      <c r="BW56" s="24"/>
      <c r="BX56" s="119">
        <f>BX57</f>
        <v>157916.4</v>
      </c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2"/>
      <c r="CN56" s="13"/>
      <c r="CO56" s="24"/>
      <c r="CP56" s="118">
        <f>AZ56-BX56</f>
        <v>612083.6</v>
      </c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20"/>
    </row>
    <row r="57" spans="1:112" ht="48" customHeight="1">
      <c r="A57" s="129" t="s">
        <v>268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1"/>
      <c r="AB57" s="65"/>
      <c r="AC57" s="209"/>
      <c r="AD57" s="210"/>
      <c r="AE57" s="210"/>
      <c r="AF57" s="210"/>
      <c r="AG57" s="210"/>
      <c r="AH57" s="211"/>
      <c r="AI57" s="66"/>
      <c r="AJ57" s="132" t="s">
        <v>47</v>
      </c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4"/>
      <c r="AZ57" s="118">
        <v>770000</v>
      </c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2"/>
      <c r="BP57" s="12"/>
      <c r="BQ57" s="12"/>
      <c r="BR57" s="12"/>
      <c r="BS57" s="12"/>
      <c r="BT57" s="12"/>
      <c r="BU57" s="12"/>
      <c r="BV57" s="13"/>
      <c r="BW57" s="24"/>
      <c r="BX57" s="119">
        <v>157916.4</v>
      </c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2"/>
      <c r="CN57" s="13"/>
      <c r="CO57" s="24"/>
      <c r="CP57" s="118">
        <f>AZ57-BX57</f>
        <v>612083.6</v>
      </c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20"/>
    </row>
    <row r="58" spans="1:112" ht="34.5" customHeight="1">
      <c r="A58" s="129" t="s">
        <v>244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1"/>
      <c r="AB58" s="46"/>
      <c r="AC58" s="209"/>
      <c r="AD58" s="210"/>
      <c r="AE58" s="210"/>
      <c r="AF58" s="210"/>
      <c r="AG58" s="210"/>
      <c r="AH58" s="211"/>
      <c r="AI58" s="39"/>
      <c r="AJ58" s="133" t="s">
        <v>48</v>
      </c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4"/>
      <c r="AZ58" s="118">
        <f>AZ59+AZ61+AZ63</f>
        <v>603900</v>
      </c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2"/>
      <c r="BP58" s="12"/>
      <c r="BQ58" s="12"/>
      <c r="BR58" s="12"/>
      <c r="BS58" s="12"/>
      <c r="BT58" s="12"/>
      <c r="BU58" s="12"/>
      <c r="BV58" s="13"/>
      <c r="BW58" s="118">
        <f>BW59+BW61+BX63</f>
        <v>4465.73</v>
      </c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2"/>
      <c r="CN58" s="13"/>
      <c r="CO58" s="48"/>
      <c r="CP58" s="215">
        <f>AZ58-BW58</f>
        <v>599434.27</v>
      </c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</row>
    <row r="59" spans="1:112" ht="150" customHeight="1">
      <c r="A59" s="225" t="s">
        <v>18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128"/>
      <c r="AC59" s="137"/>
      <c r="AD59" s="136"/>
      <c r="AE59" s="136"/>
      <c r="AF59" s="136"/>
      <c r="AG59" s="136"/>
      <c r="AH59" s="136"/>
      <c r="AI59" s="136" t="s">
        <v>49</v>
      </c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18">
        <f>AZ60</f>
        <v>119100</v>
      </c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20"/>
      <c r="BW59" s="138">
        <f>BW60</f>
        <v>0</v>
      </c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18">
        <f>CO60</f>
        <v>119100</v>
      </c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20"/>
    </row>
    <row r="60" spans="1:112" s="21" customFormat="1" ht="46.5" customHeight="1">
      <c r="A60" s="127" t="s">
        <v>268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8"/>
      <c r="AC60" s="137"/>
      <c r="AD60" s="136"/>
      <c r="AE60" s="136"/>
      <c r="AF60" s="136"/>
      <c r="AG60" s="136"/>
      <c r="AH60" s="136"/>
      <c r="AI60" s="136" t="s">
        <v>50</v>
      </c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18">
        <v>119100</v>
      </c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20"/>
      <c r="BW60" s="138">
        <v>0</v>
      </c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18">
        <f>AZ60-BW60</f>
        <v>119100</v>
      </c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20"/>
    </row>
    <row r="61" spans="1:112" ht="196.5" customHeight="1">
      <c r="A61" s="127" t="s">
        <v>19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8"/>
      <c r="AC61" s="137"/>
      <c r="AD61" s="136"/>
      <c r="AE61" s="136"/>
      <c r="AF61" s="136"/>
      <c r="AG61" s="136"/>
      <c r="AH61" s="136"/>
      <c r="AI61" s="136" t="s">
        <v>51</v>
      </c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18">
        <f>AZ62</f>
        <v>333700</v>
      </c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20"/>
      <c r="BW61" s="138">
        <f>BW62</f>
        <v>4465.73</v>
      </c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214">
        <f>CO62</f>
        <v>329234.27</v>
      </c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</row>
    <row r="62" spans="1:112" ht="34.5" customHeight="1">
      <c r="A62" s="127" t="s">
        <v>268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8"/>
      <c r="AC62" s="137"/>
      <c r="AD62" s="136"/>
      <c r="AE62" s="136"/>
      <c r="AF62" s="136"/>
      <c r="AG62" s="136"/>
      <c r="AH62" s="136"/>
      <c r="AI62" s="136" t="s">
        <v>52</v>
      </c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18">
        <v>333700</v>
      </c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20"/>
      <c r="BW62" s="138">
        <v>4465.73</v>
      </c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18">
        <f>AZ62-BW62</f>
        <v>329234.27</v>
      </c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20"/>
    </row>
    <row r="63" spans="1:112" ht="170.25" customHeight="1">
      <c r="A63" s="129" t="s">
        <v>20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1"/>
      <c r="AB63" s="44"/>
      <c r="AC63" s="43"/>
      <c r="AD63" s="132"/>
      <c r="AE63" s="133"/>
      <c r="AF63" s="133"/>
      <c r="AG63" s="133"/>
      <c r="AH63" s="134"/>
      <c r="AI63" s="39"/>
      <c r="AJ63" s="132" t="s">
        <v>53</v>
      </c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4"/>
      <c r="AZ63" s="118">
        <f>AZ64</f>
        <v>151100</v>
      </c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2"/>
      <c r="BQ63" s="12"/>
      <c r="BR63" s="12"/>
      <c r="BS63" s="12"/>
      <c r="BT63" s="12"/>
      <c r="BU63" s="12"/>
      <c r="BV63" s="12"/>
      <c r="BW63" s="12"/>
      <c r="BX63" s="118">
        <f>BX64</f>
        <v>0</v>
      </c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20"/>
      <c r="CM63" s="12"/>
      <c r="CN63" s="13"/>
      <c r="CO63" s="24"/>
      <c r="CP63" s="118">
        <f>AZ63-BX63</f>
        <v>151100</v>
      </c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20"/>
    </row>
    <row r="64" spans="1:112" ht="48" customHeight="1">
      <c r="A64" s="129" t="s">
        <v>268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1"/>
      <c r="AB64" s="44"/>
      <c r="AC64" s="43"/>
      <c r="AD64" s="216"/>
      <c r="AE64" s="217"/>
      <c r="AF64" s="217"/>
      <c r="AG64" s="217"/>
      <c r="AH64" s="218"/>
      <c r="AI64" s="39"/>
      <c r="AJ64" s="133" t="s">
        <v>9</v>
      </c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4"/>
      <c r="AZ64" s="118">
        <v>151100</v>
      </c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2"/>
      <c r="BP64" s="12"/>
      <c r="BQ64" s="12"/>
      <c r="BR64" s="12"/>
      <c r="BS64" s="12"/>
      <c r="BT64" s="12"/>
      <c r="BU64" s="12"/>
      <c r="BV64" s="12"/>
      <c r="BW64" s="12"/>
      <c r="BX64" s="118">
        <v>0</v>
      </c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20"/>
      <c r="CM64" s="12"/>
      <c r="CN64" s="13"/>
      <c r="CO64" s="24"/>
      <c r="CP64" s="118">
        <f>AZ64-BX64</f>
        <v>151100</v>
      </c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20"/>
    </row>
    <row r="65" spans="1:112" ht="34.5" customHeight="1">
      <c r="A65" s="129" t="s">
        <v>245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1"/>
      <c r="AB65" s="44"/>
      <c r="AC65" s="43"/>
      <c r="AD65" s="219"/>
      <c r="AE65" s="220"/>
      <c r="AF65" s="220"/>
      <c r="AG65" s="220"/>
      <c r="AH65" s="221"/>
      <c r="AI65" s="39"/>
      <c r="AJ65" s="133" t="s">
        <v>54</v>
      </c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4"/>
      <c r="AZ65" s="118">
        <f>AZ66</f>
        <v>2500</v>
      </c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2"/>
      <c r="BP65" s="12"/>
      <c r="BQ65" s="12"/>
      <c r="BR65" s="12"/>
      <c r="BS65" s="12"/>
      <c r="BT65" s="12"/>
      <c r="BU65" s="12"/>
      <c r="BV65" s="12"/>
      <c r="BW65" s="12"/>
      <c r="BX65" s="118">
        <f>BX66</f>
        <v>0</v>
      </c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20"/>
      <c r="CM65" s="12"/>
      <c r="CN65" s="13"/>
      <c r="CO65" s="48"/>
      <c r="CP65" s="119">
        <f>AZ65-BX65</f>
        <v>2500</v>
      </c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</row>
    <row r="66" spans="1:112" ht="193.5" customHeight="1">
      <c r="A66" s="129" t="s">
        <v>21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1"/>
      <c r="AB66" s="44"/>
      <c r="AC66" s="132"/>
      <c r="AD66" s="133"/>
      <c r="AE66" s="133"/>
      <c r="AF66" s="133"/>
      <c r="AG66" s="133"/>
      <c r="AH66" s="134"/>
      <c r="AI66" s="39"/>
      <c r="AJ66" s="133" t="s">
        <v>5</v>
      </c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4"/>
      <c r="AZ66" s="118">
        <f>AZ67</f>
        <v>2500</v>
      </c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2"/>
      <c r="BQ66" s="12"/>
      <c r="BR66" s="12"/>
      <c r="BS66" s="12"/>
      <c r="BT66" s="12"/>
      <c r="BU66" s="12"/>
      <c r="BV66" s="12"/>
      <c r="BW66" s="12"/>
      <c r="BX66" s="118">
        <f>BX67</f>
        <v>0</v>
      </c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20"/>
      <c r="CM66" s="12"/>
      <c r="CN66" s="13"/>
      <c r="CO66" s="48"/>
      <c r="CP66" s="119">
        <f>CP67</f>
        <v>2500</v>
      </c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</row>
    <row r="67" spans="1:112" ht="47.25" customHeight="1">
      <c r="A67" s="129" t="s">
        <v>268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1"/>
      <c r="AB67" s="44"/>
      <c r="AC67" s="43"/>
      <c r="AD67" s="216"/>
      <c r="AE67" s="217"/>
      <c r="AF67" s="217"/>
      <c r="AG67" s="217"/>
      <c r="AH67" s="218"/>
      <c r="AI67" s="132" t="s">
        <v>4</v>
      </c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4"/>
      <c r="AZ67" s="118">
        <v>2500</v>
      </c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2"/>
      <c r="BP67" s="12"/>
      <c r="BQ67" s="12"/>
      <c r="BR67" s="12"/>
      <c r="BS67" s="12"/>
      <c r="BT67" s="12"/>
      <c r="BU67" s="12"/>
      <c r="BV67" s="12"/>
      <c r="BW67" s="12"/>
      <c r="BX67" s="118">
        <v>0</v>
      </c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20"/>
      <c r="CM67" s="12"/>
      <c r="CN67" s="13"/>
      <c r="CO67" s="48"/>
      <c r="CP67" s="119">
        <f>AZ67-BX67</f>
        <v>2500</v>
      </c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</row>
    <row r="68" spans="1:112" ht="13.5" customHeight="1">
      <c r="A68" s="226" t="s">
        <v>226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8"/>
      <c r="AB68" s="209"/>
      <c r="AC68" s="210"/>
      <c r="AD68" s="210"/>
      <c r="AE68" s="210"/>
      <c r="AF68" s="210"/>
      <c r="AG68" s="210"/>
      <c r="AH68" s="211"/>
      <c r="AI68" s="39"/>
      <c r="AJ68" s="124" t="s">
        <v>55</v>
      </c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5"/>
      <c r="AZ68" s="116">
        <f>AZ69</f>
        <v>30000</v>
      </c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3"/>
      <c r="BX68" s="116">
        <f>BX69</f>
        <v>9000</v>
      </c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3"/>
      <c r="CM68" s="12"/>
      <c r="CN68" s="13"/>
      <c r="CO68" s="24"/>
      <c r="CP68" s="116">
        <f>AZ68-BX68</f>
        <v>21000</v>
      </c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3"/>
    </row>
    <row r="69" spans="1:112" ht="148.5" customHeight="1">
      <c r="A69" s="243" t="s">
        <v>10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38"/>
      <c r="AC69" s="37"/>
      <c r="AD69" s="132"/>
      <c r="AE69" s="133"/>
      <c r="AF69" s="133"/>
      <c r="AG69" s="133"/>
      <c r="AH69" s="133"/>
      <c r="AI69" s="134"/>
      <c r="AJ69" s="132" t="s">
        <v>56</v>
      </c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4"/>
      <c r="AZ69" s="118">
        <f>AZ70</f>
        <v>30000</v>
      </c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2"/>
      <c r="BP69" s="12"/>
      <c r="BQ69" s="12"/>
      <c r="BR69" s="12"/>
      <c r="BS69" s="12"/>
      <c r="BT69" s="12"/>
      <c r="BU69" s="12"/>
      <c r="BV69" s="13"/>
      <c r="BW69" s="24"/>
      <c r="BX69" s="118">
        <f>BW70</f>
        <v>9000</v>
      </c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20"/>
      <c r="CM69" s="12"/>
      <c r="CN69" s="13"/>
      <c r="CO69" s="24"/>
      <c r="CP69" s="118">
        <f>AZ69-BX69</f>
        <v>21000</v>
      </c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20"/>
    </row>
    <row r="70" spans="1:112" ht="44.25" customHeight="1">
      <c r="A70" s="127" t="s">
        <v>268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8"/>
      <c r="AC70" s="137"/>
      <c r="AD70" s="136"/>
      <c r="AE70" s="136"/>
      <c r="AF70" s="136"/>
      <c r="AG70" s="136"/>
      <c r="AH70" s="136"/>
      <c r="AI70" s="136" t="s">
        <v>57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18">
        <v>30000</v>
      </c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20"/>
      <c r="BW70" s="138">
        <v>9000</v>
      </c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18">
        <f>AZ70-BW70</f>
        <v>21000</v>
      </c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20"/>
    </row>
    <row r="71" spans="1:112" ht="12" customHeight="1">
      <c r="A71" s="226" t="s">
        <v>107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8"/>
      <c r="AB71" s="38"/>
      <c r="AC71" s="37"/>
      <c r="AD71" s="133"/>
      <c r="AE71" s="133"/>
      <c r="AF71" s="133"/>
      <c r="AG71" s="133"/>
      <c r="AH71" s="134"/>
      <c r="AI71" s="39"/>
      <c r="AJ71" s="123" t="s">
        <v>58</v>
      </c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5"/>
      <c r="AZ71" s="116">
        <f>AZ72</f>
        <v>25000</v>
      </c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22"/>
      <c r="BP71" s="22"/>
      <c r="BQ71" s="22"/>
      <c r="BR71" s="22"/>
      <c r="BS71" s="22"/>
      <c r="BT71" s="22"/>
      <c r="BU71" s="22"/>
      <c r="BV71" s="23"/>
      <c r="BW71" s="36"/>
      <c r="BX71" s="112">
        <f>BX72</f>
        <v>0</v>
      </c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22"/>
      <c r="CN71" s="23"/>
      <c r="CO71" s="63"/>
      <c r="CP71" s="112">
        <f>AZ71-BX71</f>
        <v>25000</v>
      </c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</row>
    <row r="72" spans="1:112" ht="111.75" customHeight="1">
      <c r="A72" s="121" t="s">
        <v>106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38"/>
      <c r="AC72" s="37"/>
      <c r="AD72" s="133"/>
      <c r="AE72" s="133"/>
      <c r="AF72" s="133"/>
      <c r="AG72" s="133"/>
      <c r="AH72" s="134"/>
      <c r="AI72" s="39"/>
      <c r="AJ72" s="133" t="s">
        <v>59</v>
      </c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4"/>
      <c r="AZ72" s="118">
        <f>AZ73</f>
        <v>25000</v>
      </c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2"/>
      <c r="BP72" s="12"/>
      <c r="BQ72" s="12"/>
      <c r="BR72" s="12"/>
      <c r="BS72" s="12"/>
      <c r="BT72" s="12"/>
      <c r="BU72" s="12"/>
      <c r="BV72" s="13"/>
      <c r="BW72" s="24"/>
      <c r="BX72" s="118">
        <f>BX73</f>
        <v>0</v>
      </c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20"/>
      <c r="CM72" s="12"/>
      <c r="CN72" s="13"/>
      <c r="CO72" s="48"/>
      <c r="CP72" s="119">
        <f>AZ72-BX72</f>
        <v>25000</v>
      </c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</row>
    <row r="73" spans="1:112" ht="45.75" customHeight="1">
      <c r="A73" s="127" t="s">
        <v>268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8"/>
      <c r="AC73" s="135"/>
      <c r="AD73" s="133"/>
      <c r="AE73" s="133"/>
      <c r="AF73" s="133"/>
      <c r="AG73" s="133"/>
      <c r="AH73" s="134"/>
      <c r="AI73" s="132" t="s">
        <v>60</v>
      </c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4"/>
      <c r="AZ73" s="118">
        <v>25000</v>
      </c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2"/>
      <c r="BQ73" s="12"/>
      <c r="BR73" s="12"/>
      <c r="BS73" s="12"/>
      <c r="BT73" s="12"/>
      <c r="BU73" s="12"/>
      <c r="BV73" s="13"/>
      <c r="BW73" s="24"/>
      <c r="BX73" s="119">
        <v>0</v>
      </c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2"/>
      <c r="CN73" s="13"/>
      <c r="CO73" s="48"/>
      <c r="CP73" s="119">
        <f>AZ73-BX73</f>
        <v>25000</v>
      </c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</row>
    <row r="74" spans="1:112" ht="17.25" customHeight="1">
      <c r="A74" s="98" t="s">
        <v>209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9"/>
      <c r="AC74" s="222"/>
      <c r="AD74" s="229"/>
      <c r="AE74" s="229"/>
      <c r="AF74" s="229"/>
      <c r="AG74" s="229"/>
      <c r="AH74" s="229"/>
      <c r="AI74" s="115" t="s">
        <v>61</v>
      </c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6">
        <f>AZ75</f>
        <v>3925200</v>
      </c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3"/>
      <c r="BW74" s="144">
        <f>BW75</f>
        <v>447700</v>
      </c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16">
        <f>CO75</f>
        <v>3477500</v>
      </c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3"/>
    </row>
    <row r="75" spans="1:112" ht="12" customHeight="1">
      <c r="A75" s="127" t="s">
        <v>210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8"/>
      <c r="AC75" s="137"/>
      <c r="AD75" s="136"/>
      <c r="AE75" s="136"/>
      <c r="AF75" s="136"/>
      <c r="AG75" s="136"/>
      <c r="AH75" s="136"/>
      <c r="AI75" s="136" t="s">
        <v>62</v>
      </c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18">
        <f>AZ76</f>
        <v>3925200</v>
      </c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20"/>
      <c r="BW75" s="138">
        <f>BX76</f>
        <v>447700</v>
      </c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  <c r="CO75" s="118">
        <f>AZ75-BW75</f>
        <v>3477500</v>
      </c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20"/>
    </row>
    <row r="76" spans="1:112" ht="48" customHeight="1">
      <c r="A76" s="121" t="s">
        <v>227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25"/>
      <c r="AC76" s="41"/>
      <c r="AD76" s="132"/>
      <c r="AE76" s="133"/>
      <c r="AF76" s="133"/>
      <c r="AG76" s="133"/>
      <c r="AH76" s="134"/>
      <c r="AI76" s="42"/>
      <c r="AJ76" s="132" t="s">
        <v>228</v>
      </c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4"/>
      <c r="AZ76" s="118">
        <f>AZ77</f>
        <v>3925200</v>
      </c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2"/>
      <c r="BP76" s="12"/>
      <c r="BQ76" s="12"/>
      <c r="BR76" s="12"/>
      <c r="BS76" s="12"/>
      <c r="BT76" s="12"/>
      <c r="BU76" s="12"/>
      <c r="BV76" s="13"/>
      <c r="BW76" s="40"/>
      <c r="BX76" s="118">
        <f>BW77</f>
        <v>447700</v>
      </c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20"/>
      <c r="CM76" s="40"/>
      <c r="CN76" s="40"/>
      <c r="CO76" s="49"/>
      <c r="CP76" s="118">
        <f>AZ76-BX76</f>
        <v>3477500</v>
      </c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20"/>
    </row>
    <row r="77" spans="1:112" ht="45.75" customHeight="1">
      <c r="A77" s="127" t="s">
        <v>211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8"/>
      <c r="AC77" s="137"/>
      <c r="AD77" s="136"/>
      <c r="AE77" s="136"/>
      <c r="AF77" s="136"/>
      <c r="AG77" s="136"/>
      <c r="AH77" s="136"/>
      <c r="AI77" s="136" t="s">
        <v>63</v>
      </c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18">
        <f>AZ78</f>
        <v>3925200</v>
      </c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20"/>
      <c r="BW77" s="138">
        <f>BW78</f>
        <v>447700</v>
      </c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214">
        <f>AZ77-BW77</f>
        <v>3477500</v>
      </c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</row>
    <row r="78" spans="1:112" s="21" customFormat="1" ht="123" customHeight="1">
      <c r="A78" s="127" t="s">
        <v>109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8"/>
      <c r="AC78" s="137"/>
      <c r="AD78" s="136"/>
      <c r="AE78" s="136"/>
      <c r="AF78" s="136"/>
      <c r="AG78" s="136"/>
      <c r="AH78" s="136"/>
      <c r="AI78" s="136" t="s">
        <v>64</v>
      </c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18">
        <f>AZ79</f>
        <v>3925200</v>
      </c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20"/>
      <c r="BW78" s="138">
        <f>BW79</f>
        <v>447700</v>
      </c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18">
        <f>CO79</f>
        <v>3477500</v>
      </c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20"/>
    </row>
    <row r="79" spans="1:112" s="21" customFormat="1" ht="78" customHeight="1">
      <c r="A79" s="127" t="s">
        <v>212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8"/>
      <c r="AC79" s="137"/>
      <c r="AD79" s="136"/>
      <c r="AE79" s="136"/>
      <c r="AF79" s="136"/>
      <c r="AG79" s="136"/>
      <c r="AH79" s="136"/>
      <c r="AI79" s="136" t="s">
        <v>65</v>
      </c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18">
        <v>3925200</v>
      </c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20"/>
      <c r="BW79" s="138">
        <v>447700</v>
      </c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18">
        <f>AZ79-BW79</f>
        <v>3477500</v>
      </c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20"/>
    </row>
    <row r="80" spans="1:112" s="21" customFormat="1" ht="17.25" customHeight="1">
      <c r="A80" s="139" t="s">
        <v>213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40"/>
      <c r="AC80" s="117"/>
      <c r="AD80" s="115"/>
      <c r="AE80" s="115"/>
      <c r="AF80" s="115"/>
      <c r="AG80" s="115"/>
      <c r="AH80" s="115"/>
      <c r="AI80" s="115" t="s">
        <v>66</v>
      </c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6">
        <f>AZ81</f>
        <v>200000</v>
      </c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3"/>
      <c r="BW80" s="144">
        <f>BW81</f>
        <v>20053.22</v>
      </c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16">
        <f>AZ80-BW80</f>
        <v>179946.78</v>
      </c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3"/>
    </row>
    <row r="81" spans="1:112" ht="15" customHeight="1">
      <c r="A81" s="127" t="s">
        <v>214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8"/>
      <c r="AC81" s="137"/>
      <c r="AD81" s="136"/>
      <c r="AE81" s="136"/>
      <c r="AF81" s="136"/>
      <c r="AG81" s="136"/>
      <c r="AH81" s="136"/>
      <c r="AI81" s="136" t="s">
        <v>67</v>
      </c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18">
        <f>AZ82</f>
        <v>200000</v>
      </c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20"/>
      <c r="BW81" s="138">
        <f>BW82</f>
        <v>20053.22</v>
      </c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18">
        <f>CO83</f>
        <v>179946.78</v>
      </c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20"/>
    </row>
    <row r="82" spans="1:112" ht="13.5" customHeight="1">
      <c r="A82" s="127" t="s">
        <v>215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8"/>
      <c r="AC82" s="137"/>
      <c r="AD82" s="136"/>
      <c r="AE82" s="136"/>
      <c r="AF82" s="136"/>
      <c r="AG82" s="136"/>
      <c r="AH82" s="136"/>
      <c r="AI82" s="136" t="s">
        <v>68</v>
      </c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18">
        <f>AZ83</f>
        <v>200000</v>
      </c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20"/>
      <c r="BW82" s="138">
        <f>BW83</f>
        <v>20053.22</v>
      </c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215">
        <f>CO83</f>
        <v>179946.78</v>
      </c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</row>
    <row r="83" spans="1:112" s="21" customFormat="1" ht="37.5" customHeight="1">
      <c r="A83" s="127" t="s">
        <v>216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8"/>
      <c r="AC83" s="137"/>
      <c r="AD83" s="136"/>
      <c r="AE83" s="136"/>
      <c r="AF83" s="136"/>
      <c r="AG83" s="136"/>
      <c r="AH83" s="136"/>
      <c r="AI83" s="136" t="s">
        <v>69</v>
      </c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18">
        <f>AZ84</f>
        <v>200000</v>
      </c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20"/>
      <c r="BW83" s="138">
        <f>BW84</f>
        <v>20053.22</v>
      </c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18">
        <f>CO84</f>
        <v>179946.78</v>
      </c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20"/>
    </row>
    <row r="84" spans="1:112" s="21" customFormat="1" ht="137.25" customHeight="1">
      <c r="A84" s="127" t="s">
        <v>11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8"/>
      <c r="AC84" s="137"/>
      <c r="AD84" s="136"/>
      <c r="AE84" s="136"/>
      <c r="AF84" s="136"/>
      <c r="AG84" s="136"/>
      <c r="AH84" s="136"/>
      <c r="AI84" s="136" t="s">
        <v>70</v>
      </c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18">
        <f>AZ85</f>
        <v>200000</v>
      </c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20"/>
      <c r="BW84" s="138">
        <f>BW85</f>
        <v>20053.22</v>
      </c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18">
        <f>CO85</f>
        <v>179946.78</v>
      </c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20"/>
    </row>
    <row r="85" spans="1:112" s="21" customFormat="1" ht="49.5" customHeight="1">
      <c r="A85" s="127" t="s">
        <v>256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8"/>
      <c r="AC85" s="137"/>
      <c r="AD85" s="136"/>
      <c r="AE85" s="136"/>
      <c r="AF85" s="136"/>
      <c r="AG85" s="136"/>
      <c r="AH85" s="136"/>
      <c r="AI85" s="136" t="s">
        <v>71</v>
      </c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18">
        <v>200000</v>
      </c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20"/>
      <c r="BW85" s="138">
        <v>20053.22</v>
      </c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18">
        <f>AZ85-BW85</f>
        <v>179946.78</v>
      </c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20"/>
    </row>
    <row r="86" spans="1:112" ht="24" customHeight="1">
      <c r="A86" s="139" t="s">
        <v>217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40"/>
      <c r="AC86" s="117"/>
      <c r="AD86" s="115"/>
      <c r="AE86" s="115"/>
      <c r="AF86" s="115"/>
      <c r="AG86" s="115"/>
      <c r="AH86" s="115"/>
      <c r="AI86" s="115" t="s">
        <v>72</v>
      </c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6">
        <f>AZ87</f>
        <v>58000</v>
      </c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3"/>
      <c r="BW86" s="144">
        <f>BW87</f>
        <v>2970</v>
      </c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262">
        <f>CO87</f>
        <v>55030</v>
      </c>
      <c r="CP86" s="208"/>
      <c r="CQ86" s="208"/>
      <c r="CR86" s="208"/>
      <c r="CS86" s="208"/>
      <c r="CT86" s="208"/>
      <c r="CU86" s="208"/>
      <c r="CV86" s="208"/>
      <c r="CW86" s="208"/>
      <c r="CX86" s="208"/>
      <c r="CY86" s="208"/>
      <c r="CZ86" s="208"/>
      <c r="DA86" s="208"/>
      <c r="DB86" s="208"/>
      <c r="DC86" s="208"/>
      <c r="DD86" s="208"/>
      <c r="DE86" s="208"/>
      <c r="DF86" s="208"/>
      <c r="DG86" s="208"/>
      <c r="DH86" s="208"/>
    </row>
    <row r="87" spans="1:112" ht="13.5" customHeight="1">
      <c r="A87" s="127" t="s">
        <v>218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8"/>
      <c r="AC87" s="137"/>
      <c r="AD87" s="136"/>
      <c r="AE87" s="136"/>
      <c r="AF87" s="136"/>
      <c r="AG87" s="136"/>
      <c r="AH87" s="136"/>
      <c r="AI87" s="136" t="s">
        <v>73</v>
      </c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18">
        <f>AZ88</f>
        <v>58000</v>
      </c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20"/>
      <c r="BW87" s="138">
        <f>BW88</f>
        <v>2970</v>
      </c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  <c r="CO87" s="118">
        <f>AZ87-BW87</f>
        <v>55030</v>
      </c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20"/>
    </row>
    <row r="88" spans="1:112" ht="124.5" customHeight="1">
      <c r="A88" s="127" t="s">
        <v>86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8"/>
      <c r="AC88" s="137"/>
      <c r="AD88" s="136"/>
      <c r="AE88" s="136"/>
      <c r="AF88" s="136"/>
      <c r="AG88" s="136"/>
      <c r="AH88" s="136"/>
      <c r="AI88" s="136" t="s">
        <v>74</v>
      </c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18">
        <f>AZ89</f>
        <v>58000</v>
      </c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20"/>
      <c r="BW88" s="138">
        <f>BW89</f>
        <v>2970</v>
      </c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18">
        <f>CO89</f>
        <v>55030</v>
      </c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20"/>
    </row>
    <row r="89" spans="1:112" ht="46.5" customHeight="1">
      <c r="A89" s="127" t="s">
        <v>268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8"/>
      <c r="AC89" s="137"/>
      <c r="AD89" s="136"/>
      <c r="AE89" s="136"/>
      <c r="AF89" s="136"/>
      <c r="AG89" s="136"/>
      <c r="AH89" s="136"/>
      <c r="AI89" s="136" t="s">
        <v>75</v>
      </c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18">
        <v>58000</v>
      </c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20"/>
      <c r="BW89" s="138">
        <v>2970</v>
      </c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  <c r="CO89" s="214">
        <f>AZ89-BW89</f>
        <v>55030</v>
      </c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</row>
    <row r="90" spans="1:112" ht="12">
      <c r="A90" s="240"/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2"/>
      <c r="AC90" s="235"/>
      <c r="AD90" s="236"/>
      <c r="AE90" s="236"/>
      <c r="AF90" s="236"/>
      <c r="AG90" s="236"/>
      <c r="AH90" s="237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9"/>
      <c r="BU90" s="29"/>
      <c r="BV90" s="29"/>
      <c r="BW90" s="254"/>
      <c r="BX90" s="254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254"/>
      <c r="CM90" s="254"/>
      <c r="CN90" s="254"/>
      <c r="CO90" s="159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5"/>
    </row>
    <row r="91" spans="1:112" ht="24" customHeight="1">
      <c r="A91" s="238" t="s">
        <v>147</v>
      </c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9"/>
      <c r="AC91" s="233" t="s">
        <v>127</v>
      </c>
      <c r="AD91" s="234"/>
      <c r="AE91" s="234"/>
      <c r="AF91" s="234"/>
      <c r="AG91" s="234"/>
      <c r="AH91" s="234"/>
      <c r="AI91" s="255" t="s">
        <v>117</v>
      </c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14">
        <v>0</v>
      </c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8"/>
      <c r="BW91" s="251">
        <f>'стр.1'!BW12-'стр.2'!BW5</f>
        <v>567202.3900000001</v>
      </c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3"/>
      <c r="CO91" s="214">
        <f>AZ91-BW91</f>
        <v>-567202.3900000001</v>
      </c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</row>
    <row r="92" spans="1:92" ht="12.75" thickBo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1"/>
      <c r="AC92" s="32"/>
      <c r="AD92" s="33"/>
      <c r="AE92" s="33"/>
      <c r="AF92" s="33"/>
      <c r="AG92" s="33"/>
      <c r="AH92" s="33"/>
      <c r="AI92" s="34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4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4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</row>
  </sheetData>
  <sheetProtection/>
  <mergeCells count="536">
    <mergeCell ref="AZ52:BV52"/>
    <mergeCell ref="AZ51:BV51"/>
    <mergeCell ref="CO50:DH50"/>
    <mergeCell ref="CO52:DH52"/>
    <mergeCell ref="CO51:DH51"/>
    <mergeCell ref="BX35:CL35"/>
    <mergeCell ref="CO21:DH21"/>
    <mergeCell ref="BX38:CL38"/>
    <mergeCell ref="AZ45:BV45"/>
    <mergeCell ref="AZ44:BV44"/>
    <mergeCell ref="CO45:DH45"/>
    <mergeCell ref="CO29:DH29"/>
    <mergeCell ref="CP30:DH30"/>
    <mergeCell ref="CP31:DH31"/>
    <mergeCell ref="BW29:CN29"/>
    <mergeCell ref="CP13:DH13"/>
    <mergeCell ref="CO7:DH7"/>
    <mergeCell ref="CO10:DH10"/>
    <mergeCell ref="CO9:DH9"/>
    <mergeCell ref="CO12:DH12"/>
    <mergeCell ref="CO8:DH8"/>
    <mergeCell ref="CO3:DH3"/>
    <mergeCell ref="CO4:DH4"/>
    <mergeCell ref="CO5:DH5"/>
    <mergeCell ref="AZ32:BN32"/>
    <mergeCell ref="BW28:CN28"/>
    <mergeCell ref="AZ31:BN31"/>
    <mergeCell ref="BX31:CL31"/>
    <mergeCell ref="BX30:CL30"/>
    <mergeCell ref="AZ30:BN30"/>
    <mergeCell ref="BW21:CN21"/>
    <mergeCell ref="CO43:DH43"/>
    <mergeCell ref="AZ33:BN33"/>
    <mergeCell ref="BW42:CN42"/>
    <mergeCell ref="AZ41:BV41"/>
    <mergeCell ref="AZ40:BV40"/>
    <mergeCell ref="AZ34:BO34"/>
    <mergeCell ref="AZ39:BN39"/>
    <mergeCell ref="AZ38:BN38"/>
    <mergeCell ref="AZ35:BN35"/>
    <mergeCell ref="BX34:CL34"/>
    <mergeCell ref="CO88:DH88"/>
    <mergeCell ref="CO89:DH89"/>
    <mergeCell ref="A13:Y13"/>
    <mergeCell ref="AD13:AH13"/>
    <mergeCell ref="AJ13:AY13"/>
    <mergeCell ref="AZ74:BV74"/>
    <mergeCell ref="CO77:DH77"/>
    <mergeCell ref="AZ62:BV62"/>
    <mergeCell ref="AZ54:BV54"/>
    <mergeCell ref="AZ55:BN55"/>
    <mergeCell ref="CO90:DH90"/>
    <mergeCell ref="CO91:DH91"/>
    <mergeCell ref="AZ13:BN13"/>
    <mergeCell ref="BX13:CL13"/>
    <mergeCell ref="CO83:DH83"/>
    <mergeCell ref="CO84:DH84"/>
    <mergeCell ref="CO85:DH85"/>
    <mergeCell ref="CO86:DH86"/>
    <mergeCell ref="BX63:CL63"/>
    <mergeCell ref="AZ59:BV59"/>
    <mergeCell ref="CP76:DH76"/>
    <mergeCell ref="BW61:CN61"/>
    <mergeCell ref="CP73:DH73"/>
    <mergeCell ref="BX73:CL73"/>
    <mergeCell ref="CP71:DH71"/>
    <mergeCell ref="CP69:DH69"/>
    <mergeCell ref="CP68:DH68"/>
    <mergeCell ref="BX68:CL68"/>
    <mergeCell ref="CP65:DH65"/>
    <mergeCell ref="CO59:DH59"/>
    <mergeCell ref="CP57:DH57"/>
    <mergeCell ref="CP58:DH58"/>
    <mergeCell ref="AZ64:BN64"/>
    <mergeCell ref="AD67:AH67"/>
    <mergeCell ref="A66:AA66"/>
    <mergeCell ref="A67:AA67"/>
    <mergeCell ref="AB68:AH68"/>
    <mergeCell ref="BW86:CN86"/>
    <mergeCell ref="BW85:CN85"/>
    <mergeCell ref="CO82:DH82"/>
    <mergeCell ref="AI67:AY67"/>
    <mergeCell ref="CO81:DH81"/>
    <mergeCell ref="CO78:DH78"/>
    <mergeCell ref="CO79:DH79"/>
    <mergeCell ref="CO80:DH80"/>
    <mergeCell ref="CP67:DH67"/>
    <mergeCell ref="BX67:CL67"/>
    <mergeCell ref="AJ50:AY50"/>
    <mergeCell ref="AC49:AH49"/>
    <mergeCell ref="CO87:DH87"/>
    <mergeCell ref="CP63:DH63"/>
    <mergeCell ref="CO62:DH62"/>
    <mergeCell ref="BX66:CL66"/>
    <mergeCell ref="CP64:DH64"/>
    <mergeCell ref="CO74:DH74"/>
    <mergeCell ref="BW78:CN78"/>
    <mergeCell ref="BW80:CN80"/>
    <mergeCell ref="AJ35:AY35"/>
    <mergeCell ref="AJ37:AY37"/>
    <mergeCell ref="AC52:AH52"/>
    <mergeCell ref="AD55:AH55"/>
    <mergeCell ref="AI44:AY44"/>
    <mergeCell ref="AI54:AY54"/>
    <mergeCell ref="AC51:AH51"/>
    <mergeCell ref="AD50:AH50"/>
    <mergeCell ref="AI52:AY52"/>
    <mergeCell ref="AI51:AY51"/>
    <mergeCell ref="AI29:AY29"/>
    <mergeCell ref="AI23:AY23"/>
    <mergeCell ref="AI28:AY28"/>
    <mergeCell ref="AJ32:AY32"/>
    <mergeCell ref="AJ31:AY31"/>
    <mergeCell ref="CO23:DH23"/>
    <mergeCell ref="BW23:CN23"/>
    <mergeCell ref="AI30:AY30"/>
    <mergeCell ref="BW22:CN22"/>
    <mergeCell ref="AJ24:AY24"/>
    <mergeCell ref="AJ27:AY27"/>
    <mergeCell ref="CP27:DH27"/>
    <mergeCell ref="CP26:DH26"/>
    <mergeCell ref="AZ26:BN26"/>
    <mergeCell ref="CO28:DH28"/>
    <mergeCell ref="CO17:DH17"/>
    <mergeCell ref="CP18:DH18"/>
    <mergeCell ref="CO22:DH22"/>
    <mergeCell ref="AZ22:BV22"/>
    <mergeCell ref="CO20:DH20"/>
    <mergeCell ref="AZ20:BV20"/>
    <mergeCell ref="CO15:DH15"/>
    <mergeCell ref="BW20:CN20"/>
    <mergeCell ref="BW14:CN14"/>
    <mergeCell ref="CO14:DH14"/>
    <mergeCell ref="BW15:CN15"/>
    <mergeCell ref="CO16:DH16"/>
    <mergeCell ref="BX18:CL18"/>
    <mergeCell ref="BW17:CN17"/>
    <mergeCell ref="BW19:CN19"/>
    <mergeCell ref="CO19:DH19"/>
    <mergeCell ref="A15:AB15"/>
    <mergeCell ref="AC15:AH15"/>
    <mergeCell ref="AC17:AH17"/>
    <mergeCell ref="AC19:AH19"/>
    <mergeCell ref="A18:AA18"/>
    <mergeCell ref="AC16:AH16"/>
    <mergeCell ref="AD27:AH27"/>
    <mergeCell ref="A16:AB16"/>
    <mergeCell ref="AC20:AH20"/>
    <mergeCell ref="AI16:AY16"/>
    <mergeCell ref="AD25:AH25"/>
    <mergeCell ref="A19:AB19"/>
    <mergeCell ref="A21:AB21"/>
    <mergeCell ref="AD18:AH18"/>
    <mergeCell ref="AC21:AH21"/>
    <mergeCell ref="AJ26:AY26"/>
    <mergeCell ref="AI21:AY21"/>
    <mergeCell ref="AZ15:BV15"/>
    <mergeCell ref="AZ14:BV14"/>
    <mergeCell ref="AI20:AY20"/>
    <mergeCell ref="AZ18:BN18"/>
    <mergeCell ref="AJ18:AY18"/>
    <mergeCell ref="AZ16:BV16"/>
    <mergeCell ref="BW74:CN74"/>
    <mergeCell ref="BW75:CN75"/>
    <mergeCell ref="BW44:CN44"/>
    <mergeCell ref="BW47:CN47"/>
    <mergeCell ref="BX57:CL57"/>
    <mergeCell ref="BW59:CN59"/>
    <mergeCell ref="BW58:CL58"/>
    <mergeCell ref="BW54:CN54"/>
    <mergeCell ref="BW51:CN51"/>
    <mergeCell ref="BX69:CL69"/>
    <mergeCell ref="AZ72:BN72"/>
    <mergeCell ref="BX64:CL64"/>
    <mergeCell ref="AZ24:BN24"/>
    <mergeCell ref="AZ21:BV21"/>
    <mergeCell ref="BX27:CL27"/>
    <mergeCell ref="BX26:CL26"/>
    <mergeCell ref="BX24:CL24"/>
    <mergeCell ref="BX25:CO25"/>
    <mergeCell ref="CO24:DH24"/>
    <mergeCell ref="CP25:DH25"/>
    <mergeCell ref="AC53:AH53"/>
    <mergeCell ref="AZ63:BO63"/>
    <mergeCell ref="AI53:AY53"/>
    <mergeCell ref="AZ57:BN57"/>
    <mergeCell ref="AZ60:BV60"/>
    <mergeCell ref="AZ53:BV53"/>
    <mergeCell ref="AJ57:AY57"/>
    <mergeCell ref="AJ55:AY55"/>
    <mergeCell ref="AJ56:AY56"/>
    <mergeCell ref="AZ61:BV61"/>
    <mergeCell ref="CO75:DH75"/>
    <mergeCell ref="AZ75:BV75"/>
    <mergeCell ref="BW81:CN81"/>
    <mergeCell ref="BX76:CL76"/>
    <mergeCell ref="AZ80:BV80"/>
    <mergeCell ref="BW70:CN70"/>
    <mergeCell ref="AZ66:BO66"/>
    <mergeCell ref="AZ65:BN65"/>
    <mergeCell ref="BX71:CL71"/>
    <mergeCell ref="BW84:CN84"/>
    <mergeCell ref="AZ83:BV83"/>
    <mergeCell ref="BW82:CN82"/>
    <mergeCell ref="AZ81:BV81"/>
    <mergeCell ref="BW83:CN83"/>
    <mergeCell ref="AZ82:BV82"/>
    <mergeCell ref="AZ88:BV88"/>
    <mergeCell ref="BW88:CN88"/>
    <mergeCell ref="BW87:CN87"/>
    <mergeCell ref="AI89:AY89"/>
    <mergeCell ref="AI88:AY88"/>
    <mergeCell ref="AZ89:BV89"/>
    <mergeCell ref="AZ87:BV87"/>
    <mergeCell ref="AI87:AY87"/>
    <mergeCell ref="AI91:AY91"/>
    <mergeCell ref="AZ90:BS90"/>
    <mergeCell ref="AI90:AY90"/>
    <mergeCell ref="AZ91:BV91"/>
    <mergeCell ref="BW8:CN8"/>
    <mergeCell ref="BW10:CN10"/>
    <mergeCell ref="BW91:CN91"/>
    <mergeCell ref="BW90:CN90"/>
    <mergeCell ref="BW89:CN89"/>
    <mergeCell ref="BW11:CN11"/>
    <mergeCell ref="BW16:CN16"/>
    <mergeCell ref="BW12:CN12"/>
    <mergeCell ref="BW48:CN48"/>
    <mergeCell ref="BW49:CN49"/>
    <mergeCell ref="BW5:CN5"/>
    <mergeCell ref="AI4:AY4"/>
    <mergeCell ref="AZ5:BV5"/>
    <mergeCell ref="BW6:CN6"/>
    <mergeCell ref="BW7:CN7"/>
    <mergeCell ref="BW3:CN3"/>
    <mergeCell ref="A3:AB3"/>
    <mergeCell ref="A4:AB4"/>
    <mergeCell ref="AC3:AH3"/>
    <mergeCell ref="AC4:AH4"/>
    <mergeCell ref="BW4:CN4"/>
    <mergeCell ref="AC5:AH5"/>
    <mergeCell ref="AC6:AH6"/>
    <mergeCell ref="AZ6:BV6"/>
    <mergeCell ref="AX1:BT1"/>
    <mergeCell ref="AZ4:BV4"/>
    <mergeCell ref="AI6:AY6"/>
    <mergeCell ref="AZ7:BV7"/>
    <mergeCell ref="AI5:AY5"/>
    <mergeCell ref="AI3:AY3"/>
    <mergeCell ref="AZ3:BV3"/>
    <mergeCell ref="A2:DH2"/>
    <mergeCell ref="CO6:DH6"/>
    <mergeCell ref="A5:AA5"/>
    <mergeCell ref="A51:AB51"/>
    <mergeCell ref="AC7:AH7"/>
    <mergeCell ref="AI47:AY47"/>
    <mergeCell ref="AI45:AY45"/>
    <mergeCell ref="AC45:AH45"/>
    <mergeCell ref="AC47:AH47"/>
    <mergeCell ref="AD24:AI24"/>
    <mergeCell ref="AD26:AH26"/>
    <mergeCell ref="AC28:AH28"/>
    <mergeCell ref="AC29:AH29"/>
    <mergeCell ref="AC44:AH44"/>
    <mergeCell ref="AI49:AY49"/>
    <mergeCell ref="AD46:AH46"/>
    <mergeCell ref="AC48:AH48"/>
    <mergeCell ref="AI48:AY48"/>
    <mergeCell ref="AC30:AH30"/>
    <mergeCell ref="AD31:AH31"/>
    <mergeCell ref="AC43:AH43"/>
    <mergeCell ref="AC41:AH41"/>
    <mergeCell ref="AC40:AH40"/>
    <mergeCell ref="AD38:AH38"/>
    <mergeCell ref="AD39:AH39"/>
    <mergeCell ref="AD33:AH33"/>
    <mergeCell ref="AC42:AH42"/>
    <mergeCell ref="AD37:AI37"/>
    <mergeCell ref="AI7:AY7"/>
    <mergeCell ref="A47:AB47"/>
    <mergeCell ref="A52:AB52"/>
    <mergeCell ref="A50:AA50"/>
    <mergeCell ref="A48:AB48"/>
    <mergeCell ref="A49:AB49"/>
    <mergeCell ref="A24:AA24"/>
    <mergeCell ref="A27:AA27"/>
    <mergeCell ref="A28:AB28"/>
    <mergeCell ref="A43:AB43"/>
    <mergeCell ref="A74:AB74"/>
    <mergeCell ref="A72:AA72"/>
    <mergeCell ref="A65:AA65"/>
    <mergeCell ref="A69:AA69"/>
    <mergeCell ref="A73:AB73"/>
    <mergeCell ref="A70:AB70"/>
    <mergeCell ref="A68:AA68"/>
    <mergeCell ref="A63:AA63"/>
    <mergeCell ref="A61:AB61"/>
    <mergeCell ref="A56:AA56"/>
    <mergeCell ref="A57:AA57"/>
    <mergeCell ref="A58:AA58"/>
    <mergeCell ref="A62:AB62"/>
    <mergeCell ref="AC84:AH84"/>
    <mergeCell ref="AC86:AH86"/>
    <mergeCell ref="AC80:AH80"/>
    <mergeCell ref="AC83:AH83"/>
    <mergeCell ref="AC85:AH85"/>
    <mergeCell ref="AC82:AH82"/>
    <mergeCell ref="AC81:AH81"/>
    <mergeCell ref="A86:AB86"/>
    <mergeCell ref="A81:AB81"/>
    <mergeCell ref="A91:AB91"/>
    <mergeCell ref="A90:AB90"/>
    <mergeCell ref="A84:AB84"/>
    <mergeCell ref="AC91:AH91"/>
    <mergeCell ref="AC90:AH90"/>
    <mergeCell ref="AC79:AH79"/>
    <mergeCell ref="A82:AB82"/>
    <mergeCell ref="A85:AB85"/>
    <mergeCell ref="A87:AB87"/>
    <mergeCell ref="AC87:AH87"/>
    <mergeCell ref="A79:AB79"/>
    <mergeCell ref="A80:AB80"/>
    <mergeCell ref="A83:AB83"/>
    <mergeCell ref="AC88:AH88"/>
    <mergeCell ref="A88:AB88"/>
    <mergeCell ref="A89:AB89"/>
    <mergeCell ref="AC89:AH89"/>
    <mergeCell ref="A29:AB29"/>
    <mergeCell ref="A40:AB40"/>
    <mergeCell ref="A42:AB42"/>
    <mergeCell ref="A41:AB41"/>
    <mergeCell ref="A35:Y35"/>
    <mergeCell ref="A30:Y30"/>
    <mergeCell ref="A31:Y31"/>
    <mergeCell ref="A32:Y32"/>
    <mergeCell ref="A33:Y33"/>
    <mergeCell ref="A37:Y37"/>
    <mergeCell ref="A44:AB44"/>
    <mergeCell ref="A46:AA46"/>
    <mergeCell ref="AI42:AY42"/>
    <mergeCell ref="CO42:DH42"/>
    <mergeCell ref="AJ46:AY46"/>
    <mergeCell ref="AZ42:BV42"/>
    <mergeCell ref="A45:AB45"/>
    <mergeCell ref="AI43:AY43"/>
    <mergeCell ref="CP46:DH46"/>
    <mergeCell ref="BW43:CN43"/>
    <mergeCell ref="AI11:AY11"/>
    <mergeCell ref="A10:AB10"/>
    <mergeCell ref="A20:AB20"/>
    <mergeCell ref="A17:AB17"/>
    <mergeCell ref="A11:AB11"/>
    <mergeCell ref="AC11:AH11"/>
    <mergeCell ref="A14:AB14"/>
    <mergeCell ref="AC14:AH14"/>
    <mergeCell ref="AC12:AH12"/>
    <mergeCell ref="A12:AB12"/>
    <mergeCell ref="AC10:AH10"/>
    <mergeCell ref="AC9:AH9"/>
    <mergeCell ref="AI9:AY9"/>
    <mergeCell ref="AI8:AY8"/>
    <mergeCell ref="A6:AB6"/>
    <mergeCell ref="A7:AB7"/>
    <mergeCell ref="AZ11:BV11"/>
    <mergeCell ref="AZ10:BV10"/>
    <mergeCell ref="AZ9:BV9"/>
    <mergeCell ref="AZ8:BV8"/>
    <mergeCell ref="AI10:AY10"/>
    <mergeCell ref="A8:AB8"/>
    <mergeCell ref="AC8:AH8"/>
    <mergeCell ref="A9:AB9"/>
    <mergeCell ref="BW9:CN9"/>
    <mergeCell ref="CO11:DH11"/>
    <mergeCell ref="AI12:AY12"/>
    <mergeCell ref="AZ19:BV19"/>
    <mergeCell ref="AZ17:BV17"/>
    <mergeCell ref="AI17:AY17"/>
    <mergeCell ref="AI15:AY15"/>
    <mergeCell ref="AI14:AY14"/>
    <mergeCell ref="AZ12:BS12"/>
    <mergeCell ref="AI19:AY19"/>
    <mergeCell ref="AC75:AH75"/>
    <mergeCell ref="AI74:AY74"/>
    <mergeCell ref="AC74:AH74"/>
    <mergeCell ref="AZ67:BN67"/>
    <mergeCell ref="AZ69:BN69"/>
    <mergeCell ref="AD71:AH71"/>
    <mergeCell ref="AD72:AH72"/>
    <mergeCell ref="AJ72:AY72"/>
    <mergeCell ref="AZ73:BO73"/>
    <mergeCell ref="AZ68:BW68"/>
    <mergeCell ref="A75:AB75"/>
    <mergeCell ref="AI75:AY75"/>
    <mergeCell ref="A53:AB53"/>
    <mergeCell ref="A64:AA64"/>
    <mergeCell ref="AC73:AH73"/>
    <mergeCell ref="A60:AB60"/>
    <mergeCell ref="A59:AB59"/>
    <mergeCell ref="A55:AA55"/>
    <mergeCell ref="A54:AB54"/>
    <mergeCell ref="A71:AA71"/>
    <mergeCell ref="A76:AA76"/>
    <mergeCell ref="A78:AB78"/>
    <mergeCell ref="A77:AB77"/>
    <mergeCell ref="AC78:AH78"/>
    <mergeCell ref="AD76:AH76"/>
    <mergeCell ref="AC77:AH77"/>
    <mergeCell ref="AZ85:BV85"/>
    <mergeCell ref="AZ86:BV86"/>
    <mergeCell ref="AI81:AY81"/>
    <mergeCell ref="AI85:AY85"/>
    <mergeCell ref="AZ84:BV84"/>
    <mergeCell ref="AI84:AY84"/>
    <mergeCell ref="AI83:AY83"/>
    <mergeCell ref="AI82:AY82"/>
    <mergeCell ref="AI86:AY86"/>
    <mergeCell ref="AI79:AY79"/>
    <mergeCell ref="AI77:AY77"/>
    <mergeCell ref="AZ79:BV79"/>
    <mergeCell ref="BW79:CN79"/>
    <mergeCell ref="BW77:CN77"/>
    <mergeCell ref="AJ71:AY71"/>
    <mergeCell ref="AZ71:BN71"/>
    <mergeCell ref="AZ70:BV70"/>
    <mergeCell ref="AI80:AY80"/>
    <mergeCell ref="AJ76:AY76"/>
    <mergeCell ref="AZ78:BV78"/>
    <mergeCell ref="AZ77:BV77"/>
    <mergeCell ref="AI78:AY78"/>
    <mergeCell ref="AZ76:BN76"/>
    <mergeCell ref="AI73:AY73"/>
    <mergeCell ref="AZ23:BV23"/>
    <mergeCell ref="A25:AA25"/>
    <mergeCell ref="AJ25:AY25"/>
    <mergeCell ref="AZ25:BN25"/>
    <mergeCell ref="A26:AA26"/>
    <mergeCell ref="A23:AB23"/>
    <mergeCell ref="A22:AB22"/>
    <mergeCell ref="AI22:AY22"/>
    <mergeCell ref="AC23:AH23"/>
    <mergeCell ref="AC22:AH22"/>
    <mergeCell ref="AZ56:BN56"/>
    <mergeCell ref="BX37:CL37"/>
    <mergeCell ref="BX50:CL50"/>
    <mergeCell ref="BX39:CL39"/>
    <mergeCell ref="BW41:CN41"/>
    <mergeCell ref="BW45:CN45"/>
    <mergeCell ref="BW40:CN40"/>
    <mergeCell ref="BX46:CL46"/>
    <mergeCell ref="BX56:CL56"/>
    <mergeCell ref="AZ50:BN50"/>
    <mergeCell ref="AD56:AH56"/>
    <mergeCell ref="AI59:AY59"/>
    <mergeCell ref="AC58:AH58"/>
    <mergeCell ref="AC59:AH59"/>
    <mergeCell ref="AJ58:AY58"/>
    <mergeCell ref="AZ29:BV29"/>
    <mergeCell ref="AZ28:BV28"/>
    <mergeCell ref="AZ49:BV49"/>
    <mergeCell ref="AZ27:BN27"/>
    <mergeCell ref="AZ46:BN46"/>
    <mergeCell ref="AZ43:BV43"/>
    <mergeCell ref="AZ47:BV47"/>
    <mergeCell ref="AZ48:BV48"/>
    <mergeCell ref="AZ37:BN37"/>
    <mergeCell ref="AZ36:BO36"/>
    <mergeCell ref="AI70:AY70"/>
    <mergeCell ref="AJ66:AY66"/>
    <mergeCell ref="AD64:AH64"/>
    <mergeCell ref="AC70:AH70"/>
    <mergeCell ref="AD69:AI69"/>
    <mergeCell ref="AD65:AH65"/>
    <mergeCell ref="AJ65:AY65"/>
    <mergeCell ref="AJ69:AY69"/>
    <mergeCell ref="AJ68:AY68"/>
    <mergeCell ref="AJ64:AY64"/>
    <mergeCell ref="CO41:DH41"/>
    <mergeCell ref="CP32:DH32"/>
    <mergeCell ref="CP33:DH33"/>
    <mergeCell ref="CP34:DH34"/>
    <mergeCell ref="CP36:DH36"/>
    <mergeCell ref="CP37:DH37"/>
    <mergeCell ref="CP35:DH35"/>
    <mergeCell ref="CP38:DH38"/>
    <mergeCell ref="CP39:DH39"/>
    <mergeCell ref="BX72:CL72"/>
    <mergeCell ref="CO70:DH70"/>
    <mergeCell ref="CP72:DH72"/>
    <mergeCell ref="CO40:DH40"/>
    <mergeCell ref="CO61:DH61"/>
    <mergeCell ref="CO44:DH44"/>
    <mergeCell ref="CO47:DH47"/>
    <mergeCell ref="CO48:DH48"/>
    <mergeCell ref="CO49:DH49"/>
    <mergeCell ref="CO53:DH53"/>
    <mergeCell ref="CP66:DH66"/>
    <mergeCell ref="BW52:CN52"/>
    <mergeCell ref="BW60:CN60"/>
    <mergeCell ref="CP55:DH55"/>
    <mergeCell ref="CO60:DH60"/>
    <mergeCell ref="BX55:CL55"/>
    <mergeCell ref="CO54:DH54"/>
    <mergeCell ref="BW53:CN53"/>
    <mergeCell ref="BX65:CL65"/>
    <mergeCell ref="CP56:DH56"/>
    <mergeCell ref="A34:Y34"/>
    <mergeCell ref="BX32:CL32"/>
    <mergeCell ref="BX33:CL33"/>
    <mergeCell ref="AJ36:AY36"/>
    <mergeCell ref="AC34:AH34"/>
    <mergeCell ref="AD32:AH32"/>
    <mergeCell ref="AD35:AH35"/>
    <mergeCell ref="A36:Y36"/>
    <mergeCell ref="AJ33:AY33"/>
    <mergeCell ref="AJ34:AY34"/>
    <mergeCell ref="AC57:AH57"/>
    <mergeCell ref="AJ63:AY63"/>
    <mergeCell ref="AI62:AY62"/>
    <mergeCell ref="BX36:CL36"/>
    <mergeCell ref="AC36:AI36"/>
    <mergeCell ref="BW62:CN62"/>
    <mergeCell ref="AC60:AH60"/>
    <mergeCell ref="AI60:AY60"/>
    <mergeCell ref="AC54:AH54"/>
    <mergeCell ref="AZ58:BN58"/>
    <mergeCell ref="AC66:AH66"/>
    <mergeCell ref="AI61:AY61"/>
    <mergeCell ref="AC61:AH61"/>
    <mergeCell ref="AC62:AH62"/>
    <mergeCell ref="AD63:AH63"/>
    <mergeCell ref="AI40:AY40"/>
    <mergeCell ref="AI41:AY41"/>
    <mergeCell ref="A38:Y38"/>
    <mergeCell ref="A39:Y39"/>
    <mergeCell ref="AJ39:AY39"/>
    <mergeCell ref="AJ38:AY3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tabSelected="1" view="pageBreakPreview" zoomScaleSheetLayoutView="100" zoomScalePageLayoutView="0" workbookViewId="0" topLeftCell="A1">
      <selection activeCell="BW14" sqref="BW14:CN14"/>
    </sheetView>
  </sheetViews>
  <sheetFormatPr defaultColWidth="0.875" defaultRowHeight="12.75"/>
  <cols>
    <col min="1" max="50" width="0.875" style="1" customWidth="1"/>
    <col min="51" max="51" width="7.125" style="1" customWidth="1"/>
    <col min="52" max="67" width="0.875" style="1" customWidth="1"/>
    <col min="68" max="68" width="0.6171875" style="1" customWidth="1"/>
    <col min="69" max="74" width="0.875" style="1" hidden="1" customWidth="1"/>
    <col min="75" max="86" width="0.875" style="1" customWidth="1"/>
    <col min="87" max="87" width="1.37890625" style="1" customWidth="1"/>
    <col min="88" max="92" width="0.875" style="1" hidden="1" customWidth="1"/>
    <col min="93" max="16384" width="0.875" style="1" customWidth="1"/>
  </cols>
  <sheetData>
    <row r="1" ht="12">
      <c r="DF1" s="4" t="s">
        <v>143</v>
      </c>
    </row>
    <row r="2" spans="1:110" s="3" customFormat="1" ht="21" customHeight="1">
      <c r="A2" s="323" t="s">
        <v>144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</row>
    <row r="3" spans="1:110" ht="47.25" customHeight="1">
      <c r="A3" s="314" t="s">
        <v>111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 t="s">
        <v>112</v>
      </c>
      <c r="AD3" s="312"/>
      <c r="AE3" s="312"/>
      <c r="AF3" s="312"/>
      <c r="AG3" s="312"/>
      <c r="AH3" s="312"/>
      <c r="AI3" s="312" t="s">
        <v>182</v>
      </c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 t="s">
        <v>151</v>
      </c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 t="s">
        <v>113</v>
      </c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 t="s">
        <v>114</v>
      </c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3"/>
    </row>
    <row r="4" spans="1:110" s="9" customFormat="1" ht="12" customHeight="1" thickBot="1">
      <c r="A4" s="315">
        <v>1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0">
        <v>2</v>
      </c>
      <c r="AD4" s="310"/>
      <c r="AE4" s="310"/>
      <c r="AF4" s="310"/>
      <c r="AG4" s="310"/>
      <c r="AH4" s="310"/>
      <c r="AI4" s="310">
        <v>3</v>
      </c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>
        <v>4</v>
      </c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>
        <v>5</v>
      </c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>
        <v>6</v>
      </c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1"/>
    </row>
    <row r="5" spans="1:110" ht="22.5" customHeight="1">
      <c r="A5" s="317" t="s">
        <v>183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8"/>
      <c r="AC5" s="319" t="s">
        <v>145</v>
      </c>
      <c r="AD5" s="320"/>
      <c r="AE5" s="320"/>
      <c r="AF5" s="320"/>
      <c r="AG5" s="320"/>
      <c r="AH5" s="320"/>
      <c r="AI5" s="320" t="s">
        <v>100</v>
      </c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283">
        <f>AZ6</f>
        <v>503400</v>
      </c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1" t="s">
        <v>334</v>
      </c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138">
        <f>AZ5-BW5</f>
        <v>1070602.3900000001</v>
      </c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4"/>
    </row>
    <row r="6" spans="1:110" ht="12" customHeight="1">
      <c r="A6" s="324" t="s">
        <v>99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5"/>
      <c r="AC6" s="296" t="s">
        <v>128</v>
      </c>
      <c r="AD6" s="297"/>
      <c r="AE6" s="297"/>
      <c r="AF6" s="297"/>
      <c r="AG6" s="297"/>
      <c r="AH6" s="298"/>
      <c r="AI6" s="288" t="s">
        <v>101</v>
      </c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8"/>
      <c r="AZ6" s="293">
        <f>AZ8</f>
        <v>503400</v>
      </c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94"/>
      <c r="BW6" s="288" t="s">
        <v>334</v>
      </c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94"/>
      <c r="CO6" s="288">
        <f>AZ6-BW6</f>
        <v>1070602.3900000001</v>
      </c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90"/>
    </row>
    <row r="7" spans="1:110" ht="8.25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7"/>
      <c r="AC7" s="299"/>
      <c r="AD7" s="300"/>
      <c r="AE7" s="300"/>
      <c r="AF7" s="300"/>
      <c r="AG7" s="300"/>
      <c r="AH7" s="301"/>
      <c r="AI7" s="302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1"/>
      <c r="AZ7" s="291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95"/>
      <c r="BW7" s="291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95"/>
      <c r="CO7" s="291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92"/>
    </row>
    <row r="8" spans="1:110" ht="12" customHeight="1">
      <c r="A8" s="324" t="s">
        <v>102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5"/>
      <c r="AC8" s="296" t="s">
        <v>128</v>
      </c>
      <c r="AD8" s="297"/>
      <c r="AE8" s="297"/>
      <c r="AF8" s="297"/>
      <c r="AG8" s="297"/>
      <c r="AH8" s="298"/>
      <c r="AI8" s="288" t="s">
        <v>219</v>
      </c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8"/>
      <c r="AZ8" s="293">
        <f>AZ10+AZ14</f>
        <v>503400</v>
      </c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8"/>
      <c r="BW8" s="293">
        <f>BW13+BW14</f>
        <v>-567202.3900000001</v>
      </c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8"/>
      <c r="CO8" s="293">
        <f>AZ8-BW8</f>
        <v>1070602.3900000001</v>
      </c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303"/>
      <c r="DC8" s="303"/>
      <c r="DD8" s="303"/>
      <c r="DE8" s="303"/>
      <c r="DF8" s="304"/>
    </row>
    <row r="9" spans="1:110" ht="27" customHeight="1">
      <c r="A9" s="326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7"/>
      <c r="AC9" s="299"/>
      <c r="AD9" s="300"/>
      <c r="AE9" s="300"/>
      <c r="AF9" s="300"/>
      <c r="AG9" s="300"/>
      <c r="AH9" s="301"/>
      <c r="AI9" s="302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1"/>
      <c r="AZ9" s="305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9"/>
      <c r="BW9" s="305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9"/>
      <c r="CO9" s="305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7"/>
    </row>
    <row r="10" spans="1:110" ht="24" customHeight="1">
      <c r="A10" s="321" t="s">
        <v>103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2"/>
      <c r="AC10" s="282" t="s">
        <v>129</v>
      </c>
      <c r="AD10" s="281"/>
      <c r="AE10" s="281"/>
      <c r="AF10" s="281"/>
      <c r="AG10" s="281"/>
      <c r="AH10" s="281"/>
      <c r="AI10" s="281" t="s">
        <v>104</v>
      </c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3">
        <f>AZ11</f>
        <v>-10353800</v>
      </c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>
        <f>BW11</f>
        <v>-1963949.29</v>
      </c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5"/>
    </row>
    <row r="11" spans="1:110" ht="22.5" customHeight="1">
      <c r="A11" s="286" t="s">
        <v>76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7"/>
      <c r="AC11" s="282" t="s">
        <v>129</v>
      </c>
      <c r="AD11" s="281"/>
      <c r="AE11" s="281"/>
      <c r="AF11" s="281"/>
      <c r="AG11" s="281"/>
      <c r="AH11" s="281"/>
      <c r="AI11" s="281" t="s">
        <v>77</v>
      </c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3">
        <f>AZ12</f>
        <v>-10353800</v>
      </c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>
        <f>BW12</f>
        <v>-1963949.29</v>
      </c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5"/>
    </row>
    <row r="12" spans="1:110" ht="24" customHeight="1">
      <c r="A12" s="286" t="s">
        <v>78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7"/>
      <c r="AC12" s="282" t="s">
        <v>129</v>
      </c>
      <c r="AD12" s="281"/>
      <c r="AE12" s="281"/>
      <c r="AF12" s="281"/>
      <c r="AG12" s="281"/>
      <c r="AH12" s="281"/>
      <c r="AI12" s="281" t="s">
        <v>79</v>
      </c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3">
        <f>AZ13</f>
        <v>-10353800</v>
      </c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>
        <f>BW13</f>
        <v>-1963949.29</v>
      </c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5"/>
    </row>
    <row r="13" spans="1:110" ht="22.5" customHeight="1">
      <c r="A13" s="286" t="s">
        <v>78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7"/>
      <c r="AC13" s="282" t="s">
        <v>129</v>
      </c>
      <c r="AD13" s="281"/>
      <c r="AE13" s="281"/>
      <c r="AF13" s="281"/>
      <c r="AG13" s="281"/>
      <c r="AH13" s="281"/>
      <c r="AI13" s="281" t="s">
        <v>220</v>
      </c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3">
        <v>-10353800</v>
      </c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>
        <v>-1963949.29</v>
      </c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5"/>
    </row>
    <row r="14" spans="1:110" ht="22.5" customHeight="1">
      <c r="A14" s="286" t="s">
        <v>80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7"/>
      <c r="AC14" s="282" t="s">
        <v>130</v>
      </c>
      <c r="AD14" s="281"/>
      <c r="AE14" s="281"/>
      <c r="AF14" s="281"/>
      <c r="AG14" s="281"/>
      <c r="AH14" s="281"/>
      <c r="AI14" s="281" t="s">
        <v>81</v>
      </c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3">
        <f>AZ15</f>
        <v>10857200</v>
      </c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3">
        <f>BW15</f>
        <v>1396746.9</v>
      </c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5"/>
    </row>
    <row r="15" spans="1:110" ht="23.25" customHeight="1">
      <c r="A15" s="286" t="s">
        <v>82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7"/>
      <c r="AC15" s="282" t="s">
        <v>130</v>
      </c>
      <c r="AD15" s="281"/>
      <c r="AE15" s="281"/>
      <c r="AF15" s="281"/>
      <c r="AG15" s="281"/>
      <c r="AH15" s="281"/>
      <c r="AI15" s="281" t="s">
        <v>83</v>
      </c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3">
        <f>AZ16</f>
        <v>10857200</v>
      </c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3">
        <f>BW16</f>
        <v>1396746.9</v>
      </c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5"/>
    </row>
    <row r="16" spans="1:110" ht="21.75" customHeight="1">
      <c r="A16" s="286" t="s">
        <v>84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7"/>
      <c r="AC16" s="282" t="s">
        <v>130</v>
      </c>
      <c r="AD16" s="281"/>
      <c r="AE16" s="281"/>
      <c r="AF16" s="281"/>
      <c r="AG16" s="281"/>
      <c r="AH16" s="281"/>
      <c r="AI16" s="281" t="s">
        <v>85</v>
      </c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3">
        <f>AZ17</f>
        <v>10857200</v>
      </c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3">
        <f>BW17</f>
        <v>1396746.9</v>
      </c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5"/>
    </row>
    <row r="17" spans="1:110" ht="21.75" customHeight="1">
      <c r="A17" s="286" t="s">
        <v>84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7"/>
      <c r="AC17" s="282" t="s">
        <v>130</v>
      </c>
      <c r="AD17" s="281"/>
      <c r="AE17" s="281"/>
      <c r="AF17" s="281"/>
      <c r="AG17" s="281"/>
      <c r="AH17" s="281"/>
      <c r="AI17" s="281" t="s">
        <v>221</v>
      </c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3">
        <f>AZ18</f>
        <v>10857200</v>
      </c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3">
        <f>BW18</f>
        <v>1396746.9</v>
      </c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5"/>
    </row>
    <row r="18" spans="1:110" ht="15" customHeight="1" thickBot="1">
      <c r="A18" s="10" t="s">
        <v>152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/>
      <c r="AC18" s="278" t="s">
        <v>130</v>
      </c>
      <c r="AD18" s="279"/>
      <c r="AE18" s="279"/>
      <c r="AF18" s="279"/>
      <c r="AG18" s="279"/>
      <c r="AH18" s="279"/>
      <c r="AI18" s="279" t="s">
        <v>221</v>
      </c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7">
        <v>10857200</v>
      </c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2">
        <v>1396746.9</v>
      </c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4"/>
      <c r="CO18" s="275" t="s">
        <v>117</v>
      </c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6"/>
    </row>
    <row r="19" spans="30:33" ht="32.25" customHeight="1">
      <c r="AD19" s="5"/>
      <c r="AE19" s="5"/>
      <c r="AF19" s="5"/>
      <c r="AG19" s="5"/>
    </row>
    <row r="20" spans="1:97" s="2" customFormat="1" ht="11.25">
      <c r="A20" s="2" t="s">
        <v>131</v>
      </c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BD20" s="270" t="s">
        <v>222</v>
      </c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</row>
    <row r="21" spans="19:97" s="2" customFormat="1" ht="11.25">
      <c r="S21" s="271" t="s">
        <v>132</v>
      </c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6"/>
      <c r="AZ21" s="6"/>
      <c r="BA21" s="6"/>
      <c r="BB21" s="6"/>
      <c r="BC21" s="6"/>
      <c r="BD21" s="271" t="s">
        <v>133</v>
      </c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</row>
    <row r="22" spans="19:97" s="2" customFormat="1" ht="11.25"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6"/>
      <c r="AZ22" s="6"/>
      <c r="BA22" s="6"/>
      <c r="BB22" s="6"/>
      <c r="BC22" s="6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</row>
    <row r="23" spans="1:104" s="2" customFormat="1" ht="11.25">
      <c r="A23" s="2" t="s">
        <v>135</v>
      </c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K23" s="270" t="s">
        <v>224</v>
      </c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</row>
    <row r="24" spans="1:104" s="6" customFormat="1" ht="11.25">
      <c r="A24" s="2" t="s">
        <v>136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Z24" s="271" t="s">
        <v>132</v>
      </c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K24" s="271" t="s">
        <v>133</v>
      </c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</row>
    <row r="25" spans="1:104" s="6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</row>
    <row r="26" spans="1:97" s="6" customFormat="1" ht="11.25">
      <c r="A26" s="2" t="s">
        <v>146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"/>
      <c r="AZ26" s="2"/>
      <c r="BA26" s="2"/>
      <c r="BB26" s="2"/>
      <c r="BC26" s="2"/>
      <c r="BD26" s="270" t="s">
        <v>168</v>
      </c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</row>
    <row r="27" spans="19:97" s="6" customFormat="1" ht="11.25" customHeight="1">
      <c r="S27" s="271" t="s">
        <v>132</v>
      </c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BD27" s="271" t="s">
        <v>133</v>
      </c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</row>
    <row r="28" s="2" customFormat="1" ht="11.25">
      <c r="AU28" s="8"/>
    </row>
    <row r="29" spans="1:39" s="2" customFormat="1" ht="11.25">
      <c r="A29" s="268" t="s">
        <v>134</v>
      </c>
      <c r="B29" s="268"/>
      <c r="C29" s="269" t="s">
        <v>273</v>
      </c>
      <c r="D29" s="269"/>
      <c r="E29" s="269"/>
      <c r="F29" s="269"/>
      <c r="G29" s="266" t="s">
        <v>134</v>
      </c>
      <c r="H29" s="266"/>
      <c r="I29" s="270" t="s">
        <v>330</v>
      </c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66">
        <v>201</v>
      </c>
      <c r="AH29" s="266"/>
      <c r="AI29" s="266"/>
      <c r="AJ29" s="266"/>
      <c r="AK29" s="267">
        <v>7</v>
      </c>
      <c r="AL29" s="267"/>
      <c r="AM29" s="2" t="s">
        <v>125</v>
      </c>
    </row>
    <row r="30" ht="3" customHeight="1"/>
  </sheetData>
  <sheetProtection/>
  <mergeCells count="102">
    <mergeCell ref="A2:DF2"/>
    <mergeCell ref="A6:AB7"/>
    <mergeCell ref="A8:AB9"/>
    <mergeCell ref="CO15:DF15"/>
    <mergeCell ref="BW13:CN13"/>
    <mergeCell ref="AZ15:BV15"/>
    <mergeCell ref="CO14:DF14"/>
    <mergeCell ref="BW15:CN15"/>
    <mergeCell ref="AZ12:BV12"/>
    <mergeCell ref="BW11:CN11"/>
    <mergeCell ref="AZ17:BV17"/>
    <mergeCell ref="CO16:DF16"/>
    <mergeCell ref="CO17:DF17"/>
    <mergeCell ref="BW16:CN16"/>
    <mergeCell ref="BW17:CN17"/>
    <mergeCell ref="AZ16:BV16"/>
    <mergeCell ref="AZ14:BV14"/>
    <mergeCell ref="BW14:CN14"/>
    <mergeCell ref="A5:AB5"/>
    <mergeCell ref="AC5:AH5"/>
    <mergeCell ref="AI5:AY5"/>
    <mergeCell ref="A10:AB10"/>
    <mergeCell ref="A12:AB12"/>
    <mergeCell ref="A13:AB13"/>
    <mergeCell ref="A14:AB14"/>
    <mergeCell ref="AC12:AH12"/>
    <mergeCell ref="AI3:AY3"/>
    <mergeCell ref="AI4:AY4"/>
    <mergeCell ref="A3:AB3"/>
    <mergeCell ref="A4:AB4"/>
    <mergeCell ref="AC3:AH3"/>
    <mergeCell ref="AC4:AH4"/>
    <mergeCell ref="CO4:DF4"/>
    <mergeCell ref="AZ3:BV3"/>
    <mergeCell ref="BW3:CN3"/>
    <mergeCell ref="CO3:DF3"/>
    <mergeCell ref="AZ4:BV4"/>
    <mergeCell ref="BW4:CN4"/>
    <mergeCell ref="CO8:DF9"/>
    <mergeCell ref="AI8:AY9"/>
    <mergeCell ref="BW8:CN9"/>
    <mergeCell ref="AZ8:BV9"/>
    <mergeCell ref="CO10:DF10"/>
    <mergeCell ref="AZ10:BV10"/>
    <mergeCell ref="BW10:CN10"/>
    <mergeCell ref="AZ11:BV11"/>
    <mergeCell ref="A11:AB11"/>
    <mergeCell ref="AC6:AH7"/>
    <mergeCell ref="AC11:AH11"/>
    <mergeCell ref="AI6:AY7"/>
    <mergeCell ref="AC8:AH9"/>
    <mergeCell ref="AC10:AH10"/>
    <mergeCell ref="AI10:AY10"/>
    <mergeCell ref="AI11:AY11"/>
    <mergeCell ref="CO13:DF13"/>
    <mergeCell ref="AI12:AY12"/>
    <mergeCell ref="CO6:DF7"/>
    <mergeCell ref="AZ5:BV5"/>
    <mergeCell ref="BW5:CN5"/>
    <mergeCell ref="CO5:DF5"/>
    <mergeCell ref="AZ6:BV7"/>
    <mergeCell ref="BW6:CN7"/>
    <mergeCell ref="AZ13:BV13"/>
    <mergeCell ref="CO11:DF11"/>
    <mergeCell ref="BW12:CN12"/>
    <mergeCell ref="CO12:DF12"/>
    <mergeCell ref="A17:AB17"/>
    <mergeCell ref="AC17:AH17"/>
    <mergeCell ref="AC15:AH15"/>
    <mergeCell ref="AI15:AY15"/>
    <mergeCell ref="A15:AB15"/>
    <mergeCell ref="A16:AB16"/>
    <mergeCell ref="AC16:AH16"/>
    <mergeCell ref="AI17:AY17"/>
    <mergeCell ref="AI16:AY16"/>
    <mergeCell ref="AI18:AY18"/>
    <mergeCell ref="AC14:AH14"/>
    <mergeCell ref="AI14:AY14"/>
    <mergeCell ref="AI13:AY13"/>
    <mergeCell ref="AC13:AH13"/>
    <mergeCell ref="S27:AX27"/>
    <mergeCell ref="BD27:CS27"/>
    <mergeCell ref="BK24:CZ24"/>
    <mergeCell ref="BD26:CS26"/>
    <mergeCell ref="S26:AX26"/>
    <mergeCell ref="Z24:BE24"/>
    <mergeCell ref="Z23:BE23"/>
    <mergeCell ref="BK23:CZ23"/>
    <mergeCell ref="BD21:CS21"/>
    <mergeCell ref="BW18:CN18"/>
    <mergeCell ref="CO18:DF18"/>
    <mergeCell ref="S21:AX21"/>
    <mergeCell ref="AZ18:BV18"/>
    <mergeCell ref="AC18:AH18"/>
    <mergeCell ref="S20:AX20"/>
    <mergeCell ref="BD20:CS20"/>
    <mergeCell ref="AG29:AJ29"/>
    <mergeCell ref="AK29:AL29"/>
    <mergeCell ref="A29:B29"/>
    <mergeCell ref="C29:F29"/>
    <mergeCell ref="G29:H29"/>
    <mergeCell ref="I29:AF2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Marya</cp:lastModifiedBy>
  <cp:lastPrinted>2017-02-02T06:10:18Z</cp:lastPrinted>
  <dcterms:created xsi:type="dcterms:W3CDTF">2007-09-21T13:36:41Z</dcterms:created>
  <dcterms:modified xsi:type="dcterms:W3CDTF">2017-03-09T09:29:10Z</dcterms:modified>
  <cp:category/>
  <cp:version/>
  <cp:contentType/>
  <cp:contentStatus/>
</cp:coreProperties>
</file>